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showHorizontalScroll="0" xWindow="13110" yWindow="-195" windowWidth="14520" windowHeight="12855"/>
  </bookViews>
  <sheets>
    <sheet name="Risk_Rating Pulsation, Mech" sheetId="1" r:id="rId1"/>
    <sheet name="Documentation" sheetId="2" r:id="rId2"/>
  </sheets>
  <definedNames>
    <definedName name="beta">'Risk_Rating Pulsation, Mech'!$L$27</definedName>
    <definedName name="_xlnm.Print_Area" localSheetId="0">'Risk_Rating Pulsation, Mech'!$A$1:$R$37</definedName>
    <definedName name="user">'Risk_Rating Pulsation, Mech'!$N$27</definedName>
  </definedNames>
  <calcPr calcId="145621"/>
</workbook>
</file>

<file path=xl/calcChain.xml><?xml version="1.0" encoding="utf-8"?>
<calcChain xmlns="http://schemas.openxmlformats.org/spreadsheetml/2006/main">
  <c r="H5" i="1" l="1"/>
  <c r="N23" i="1"/>
  <c r="O24" i="1"/>
  <c r="N18" i="1"/>
  <c r="O19" i="1"/>
  <c r="N16" i="1"/>
  <c r="O17" i="1"/>
  <c r="N15" i="1"/>
  <c r="O16" i="1"/>
  <c r="N14" i="1"/>
  <c r="O15" i="1"/>
  <c r="N13" i="1"/>
  <c r="O14" i="1"/>
  <c r="N12" i="1"/>
  <c r="O13" i="1"/>
  <c r="N11" i="1"/>
  <c r="O12" i="1"/>
  <c r="N10" i="1"/>
  <c r="O11" i="1"/>
  <c r="N9" i="1"/>
  <c r="O10" i="1"/>
  <c r="N8" i="1"/>
  <c r="O9" i="1"/>
  <c r="N7" i="1"/>
  <c r="O8" i="1"/>
  <c r="N22" i="1"/>
  <c r="O23" i="1"/>
  <c r="N21" i="1"/>
  <c r="O22" i="1"/>
  <c r="N20" i="1"/>
  <c r="O21" i="1"/>
  <c r="N19" i="1"/>
  <c r="O20" i="1"/>
  <c r="N25" i="1"/>
  <c r="N26" i="1"/>
  <c r="O26" i="1"/>
  <c r="O27" i="1"/>
  <c r="P27" i="1"/>
  <c r="P8" i="1"/>
  <c r="P14" i="1"/>
  <c r="P23" i="1"/>
  <c r="P9" i="1"/>
  <c r="P10" i="1"/>
  <c r="P11" i="1"/>
  <c r="P13" i="1"/>
  <c r="P15" i="1"/>
  <c r="P16" i="1"/>
  <c r="P17" i="1"/>
  <c r="P21" i="1"/>
  <c r="P22" i="1"/>
  <c r="N27" i="1"/>
</calcChain>
</file>

<file path=xl/comments1.xml><?xml version="1.0" encoding="utf-8"?>
<comments xmlns="http://schemas.openxmlformats.org/spreadsheetml/2006/main">
  <authors>
    <author>Shelley Greenfield</author>
  </authors>
  <commentList>
    <comment ref="A7" authorId="0">
      <text>
        <r>
          <rPr>
            <sz val="8"/>
            <color indexed="81"/>
            <rFont val="Tahoma"/>
            <family val="2"/>
          </rPr>
          <t xml:space="preserve">Heavy gas has a lower speed of sound than sweet natural gas.  As a result pulsation        
problems tend to be more severe and harder to solve.       
Sour natural gas service may require double distance pieces and / or heavy walled       
pulsation bottles and scrubbers, resulting in more mechanical concerns.       
Sour natural gas service may require double distance pieces and / or heavy walled pulsation bottles and scrubbers, resulting in more mechanical concerns.
</t>
        </r>
      </text>
    </comment>
    <comment ref="A8" authorId="0">
      <text>
        <r>
          <rPr>
            <sz val="8"/>
            <color indexed="81"/>
            <rFont val="Tahoma"/>
            <family val="2"/>
          </rPr>
          <t xml:space="preserve">Single-acting operation results in higher pulsation at one times run speed where       
double-acting operation results in higher two times pulsation.  The lower the frequency       
of the pulsation the harder it is to control.       
The wider the range of operating conditions the greater the chance of running into        
acoustical problems at one or more load steps.  As well, the wider the range of flow        
rates the harder it is to control pulsation at all conditions while keeping pressure drop        
reasonable.       
</t>
        </r>
      </text>
    </comment>
    <comment ref="A9" authorId="0">
      <text>
        <r>
          <rPr>
            <sz val="8"/>
            <color indexed="81"/>
            <rFont val="Tahoma"/>
            <family val="2"/>
          </rPr>
          <t xml:space="preserve">The wider the speed range the greater the chance of an acoustical or mechanical        
resonance being excited.       
</t>
        </r>
      </text>
    </comment>
    <comment ref="A10" authorId="0">
      <text>
        <r>
          <rPr>
            <sz val="8"/>
            <color indexed="81"/>
            <rFont val="Tahoma"/>
            <family val="2"/>
          </rPr>
          <t xml:space="preserve">The higher the horsepower per cylinder the higher the pulsation energy.       
</t>
        </r>
      </text>
    </comment>
    <comment ref="A11" authorId="0">
      <text>
        <r>
          <rPr>
            <sz val="8"/>
            <color indexed="81"/>
            <rFont val="Tahoma"/>
            <family val="2"/>
          </rPr>
          <t xml:space="preserve">Single stage units tend to have more acoustical problems, especially on the discharge        
side.  Single nozzle bottles tend to have more mechanical problems, especially on the        
suction side.       
</t>
        </r>
      </text>
    </comment>
    <comment ref="A12" authorId="0">
      <text>
        <r>
          <rPr>
            <sz val="8"/>
            <color indexed="81"/>
            <rFont val="Tahoma"/>
            <family val="2"/>
          </rPr>
          <t xml:space="preserve">Very high or very low compression ratios create more severe acoustical problems.       
</t>
        </r>
      </text>
    </comment>
    <comment ref="A13" authorId="0">
      <text>
        <r>
          <rPr>
            <sz val="8"/>
            <color indexed="81"/>
            <rFont val="Tahoma"/>
            <family val="2"/>
          </rPr>
          <t xml:space="preserve">The more units sharing common piping the greater the chance of pulsation from two or        
more units adding up to create high pulsation induced unbalanced forces or high meter       
error.       
</t>
        </r>
      </text>
    </comment>
    <comment ref="A14" authorId="0">
      <text>
        <r>
          <rPr>
            <sz val="8"/>
            <color indexed="81"/>
            <rFont val="Tahoma"/>
            <family val="2"/>
          </rPr>
          <t xml:space="preserve">The wider the range of suction pressures the greater the chance of running into        
acoustical problems at one or more load steps.  As well, the wider the range the harder        
 it is to control pulsation at all conditions while keeping pressure drop reasonable.       
Controlling pulsation in very low line pressures is difficult as added pressure drop can        
significantly affect performance.        
</t>
        </r>
      </text>
    </comment>
    <comment ref="A15" authorId="0">
      <text>
        <r>
          <rPr>
            <sz val="8"/>
            <color indexed="81"/>
            <rFont val="Tahoma"/>
            <family val="2"/>
          </rPr>
          <t>The wider the range of discharge pressures the greater the chance of running into        
acoustical problems at one or more load steps.  As well, the wider the range the harder        
it is to control pulsation at all conditions while keeping pressure drop reasonable.       
High pressure typically results in high pulsation.  As well, code requirements for high        
pressure systems places practical limitations on the size of pulsation bottles.</t>
        </r>
        <r>
          <rPr>
            <b/>
            <sz val="8"/>
            <color indexed="81"/>
            <rFont val="Tahoma"/>
            <family val="2"/>
          </rPr>
          <t xml:space="preserve">  For  </t>
        </r>
        <r>
          <rPr>
            <sz val="8"/>
            <color indexed="81"/>
            <rFont val="Tahoma"/>
            <family val="2"/>
          </rPr>
          <t xml:space="preserve">      
</t>
        </r>
        <r>
          <rPr>
            <b/>
            <sz val="8"/>
            <color indexed="81"/>
            <rFont val="Tahoma"/>
            <family val="2"/>
          </rPr>
          <t>pressures greater than about 5000 psig a Level 5 analysis is recommended.</t>
        </r>
        <r>
          <rPr>
            <sz val="8"/>
            <color indexed="81"/>
            <rFont val="Tahoma"/>
            <family val="2"/>
          </rPr>
          <t xml:space="preserve">  There are no industry guidelines for pulsation or unbalanced force levels at high pressures. Vibration and stress guidelines must be used.       
</t>
        </r>
      </text>
    </comment>
    <comment ref="A16" authorId="0">
      <text>
        <r>
          <rPr>
            <sz val="8"/>
            <color indexed="81"/>
            <rFont val="Tahoma"/>
            <family val="2"/>
          </rPr>
          <t xml:space="preserve">The higher the rod load the greater the chance of high frequency vibration problems        
(excited by cylinder motion).       
</t>
        </r>
      </text>
    </comment>
    <comment ref="A18" authorId="0">
      <text>
        <r>
          <rPr>
            <sz val="8"/>
            <color indexed="81"/>
            <rFont val="Tahoma"/>
            <family val="2"/>
          </rPr>
          <t xml:space="preserve">The more remote the site, the greater the costs of repairing problems after start-up, the        
more justifiable the cost of engineering services in the design stage.       
</t>
        </r>
      </text>
    </comment>
    <comment ref="A19" authorId="0">
      <text>
        <r>
          <rPr>
            <sz val="8"/>
            <color indexed="81"/>
            <rFont val="Tahoma"/>
            <family val="2"/>
          </rPr>
          <t xml:space="preserve">High pulsation can degrade compressor performance.  Excessive pressure drop, caused        
by control pulsation devices or due to the dynamic flow characteristics present in        
pulsating flow, will either result in lost capacity or greater operating costs.         
A detailed acoustical analysis will allow for the best balance of pulsation control and        
added pressure drop.       
</t>
        </r>
      </text>
    </comment>
    <comment ref="A20" authorId="0">
      <text>
        <r>
          <rPr>
            <sz val="8"/>
            <color indexed="81"/>
            <rFont val="Tahoma"/>
            <family val="2"/>
          </rPr>
          <t xml:space="preserve">High pulsation levels at the cylinder flange connection may result in degradation of        
cylinder performance.       
High pulsation levels in the piping may result in high unbalanced forces, and hence        
vibration levels.        
A detailed acoustical analysis will ensure pulsation levels meet the guidelines set out in       
API 618.       
</t>
        </r>
      </text>
    </comment>
    <comment ref="A21" authorId="0">
      <text>
        <r>
          <rPr>
            <sz val="8"/>
            <color indexed="81"/>
            <rFont val="Tahoma"/>
            <family val="2"/>
          </rPr>
          <t xml:space="preserve">How critical is it that specific vibration guidelines be met?       
</t>
        </r>
      </text>
    </comment>
    <comment ref="A22" authorId="0">
      <text>
        <r>
          <rPr>
            <sz val="8"/>
            <color indexed="81"/>
            <rFont val="Tahoma"/>
            <family val="2"/>
          </rPr>
          <t xml:space="preserve">Pulsation can cause meter error.  Is there a critical meter, eg. sales meter in the        
system?       
</t>
        </r>
      </text>
    </comment>
    <comment ref="A23" authorId="0">
      <text>
        <r>
          <rPr>
            <sz val="8"/>
            <color indexed="81"/>
            <rFont val="Tahoma"/>
            <family val="2"/>
          </rPr>
          <t xml:space="preserve">If the unit goes down does the plant go down? What is the cost of lost production?  Is       
there a standby or spared unit?       
</t>
        </r>
      </text>
    </comment>
    <comment ref="A25" authorId="0">
      <text>
        <r>
          <rPr>
            <sz val="8"/>
            <color indexed="81"/>
            <rFont val="Tahoma"/>
            <family val="2"/>
          </rPr>
          <t xml:space="preserve">Do you have experience installing a unit of similar horsepower, pressure range, loading        
and capacity?  If so, what is your estimate of the risk of post start-up problems?       
</t>
        </r>
      </text>
    </comment>
    <comment ref="A26" authorId="0">
      <text>
        <r>
          <rPr>
            <sz val="8"/>
            <color indexed="81"/>
            <rFont val="Tahoma"/>
            <family val="2"/>
          </rPr>
          <t xml:space="preserve">Is your, or the companies, reputation on the line if the project does not start up on time,        
without problems?  Is this a critical/test case as seen by the customer?       
</t>
        </r>
      </text>
    </comment>
  </commentList>
</comments>
</file>

<file path=xl/sharedStrings.xml><?xml version="1.0" encoding="utf-8"?>
<sst xmlns="http://schemas.openxmlformats.org/spreadsheetml/2006/main" count="197" uniqueCount="186">
  <si>
    <t>Score</t>
  </si>
  <si>
    <t>Speed</t>
  </si>
  <si>
    <t>Location, Ease of Field Fixes</t>
  </si>
  <si>
    <t>Compression Ratio / Stage</t>
  </si>
  <si>
    <t># of units on line</t>
  </si>
  <si>
    <t>Suction Pressure</t>
  </si>
  <si>
    <t>% of Rated Rod Load</t>
  </si>
  <si>
    <t>Your Experience</t>
  </si>
  <si>
    <t>API Pulsation Limit</t>
  </si>
  <si>
    <t>Orifice Meter Accuracy</t>
  </si>
  <si>
    <t>1 Step, DA</t>
  </si>
  <si>
    <t>Few Load Steps</t>
  </si>
  <si>
    <t>DA &amp; SA</t>
  </si>
  <si>
    <t>&gt; 50% turndown</t>
  </si>
  <si>
    <t>Rubber Compr.</t>
  </si>
  <si>
    <t>Fixed</t>
  </si>
  <si>
    <t>Med Range</t>
  </si>
  <si>
    <t>Wide range, remote control. RPM &gt; 1200.</t>
  </si>
  <si>
    <t>&lt;150</t>
  </si>
  <si>
    <t>&lt;300</t>
  </si>
  <si>
    <t>&lt;500</t>
  </si>
  <si>
    <t>&gt;1000</t>
  </si>
  <si>
    <t>Convenient.                          Close to fab shop</t>
  </si>
  <si>
    <t>1.7 - 3.5</t>
  </si>
  <si>
    <t>1.4 to 1.7</t>
  </si>
  <si>
    <t>5+</t>
  </si>
  <si>
    <t>&gt; 50% change. Very low pressures</t>
  </si>
  <si>
    <t>&gt;2000 psig</t>
  </si>
  <si>
    <t>Proven Design</t>
  </si>
  <si>
    <t>New, complex design.</t>
  </si>
  <si>
    <t>Not</t>
  </si>
  <si>
    <t>Standby</t>
  </si>
  <si>
    <t>Critical</t>
  </si>
  <si>
    <t>Plant fails if unit goes down.</t>
  </si>
  <si>
    <t>%</t>
  </si>
  <si>
    <t>% Score</t>
  </si>
  <si>
    <t>Level</t>
  </si>
  <si>
    <t>This spreadsheet allows you to calculate the risks associated</t>
  </si>
  <si>
    <t>with a given compressor station, with the objective of being able</t>
  </si>
  <si>
    <t xml:space="preserve">Most of it is merely descriptive. </t>
  </si>
  <si>
    <t>Purpose</t>
  </si>
  <si>
    <t>Entries</t>
  </si>
  <si>
    <t>Importance Rating</t>
  </si>
  <si>
    <t>represent that difference. The spreadsheet calculates a modified score for that row,</t>
  </si>
  <si>
    <t>and calculates a new percentage based on the modifications.</t>
  </si>
  <si>
    <t>Modified Score</t>
  </si>
  <si>
    <t>Analysis Level Rating Scheme</t>
  </si>
  <si>
    <t>If any particular row is more or less important to you, change "Your rating factor" to</t>
  </si>
  <si>
    <t>25 - 40</t>
  </si>
  <si>
    <t>40 - 70</t>
  </si>
  <si>
    <t>Wide Range Attended</t>
  </si>
  <si>
    <t>or</t>
  </si>
  <si>
    <t>&lt; 1.3</t>
  </si>
  <si>
    <t>&gt; 3.5</t>
  </si>
  <si>
    <t>&gt; 50 % change &gt;3000 psig</t>
  </si>
  <si>
    <t>Remote  Platform</t>
  </si>
  <si>
    <t>Your Weight Factor</t>
  </si>
  <si>
    <t>Service/Gas</t>
  </si>
  <si>
    <t>Sweet</t>
  </si>
  <si>
    <t xml:space="preserve">Sour </t>
  </si>
  <si>
    <t>Heavy, SpG&gt;1</t>
  </si>
  <si>
    <t>Load Steps</t>
  </si>
  <si>
    <t>HP/cylinder</t>
  </si>
  <si>
    <t>Spared</t>
  </si>
  <si>
    <t>Unit Criticality</t>
  </si>
  <si>
    <t>Efficiency</t>
  </si>
  <si>
    <t>Vibration Limits</t>
  </si>
  <si>
    <t>Low</t>
  </si>
  <si>
    <t>High</t>
  </si>
  <si>
    <t>Project Profile</t>
  </si>
  <si>
    <t>1 stg   2 cyl</t>
  </si>
  <si>
    <t>2 stg            6 cyl</t>
  </si>
  <si>
    <t>2 stg    4 cyl</t>
  </si>
  <si>
    <t xml:space="preserve">  # of single nozzle bottles             1                            multiple</t>
  </si>
  <si>
    <t>**</t>
  </si>
  <si>
    <t>Applies to separable compressors only.</t>
  </si>
  <si>
    <t>For system pressures greater than 5000 psig a Level 5 analysis is recommended.</t>
  </si>
  <si>
    <t>your estimate for the particular category. The spreadsheet uses "Data/Validation" to</t>
  </si>
  <si>
    <t>force you to choose a number within this range.</t>
  </si>
  <si>
    <t>Printing</t>
  </si>
  <si>
    <t>To print risk chart click on Print button at bottom of Risk Chart sheet.</t>
  </si>
  <si>
    <t xml:space="preserve">Project: </t>
  </si>
  <si>
    <t xml:space="preserve">to determine an appropriate level of analysis. </t>
  </si>
  <si>
    <r>
      <t>H</t>
    </r>
    <r>
      <rPr>
        <vertAlign val="subscript"/>
        <sz val="10"/>
        <color indexed="8"/>
        <rFont val="Arial"/>
        <family val="2"/>
      </rPr>
      <t>2</t>
    </r>
  </si>
  <si>
    <r>
      <t>&gt;5000 psig</t>
    </r>
    <r>
      <rPr>
        <b/>
        <sz val="10"/>
        <color indexed="8"/>
        <rFont val="Arial"/>
        <family val="2"/>
      </rPr>
      <t>**</t>
    </r>
  </si>
  <si>
    <r>
      <t xml:space="preserve">Notes:     </t>
    </r>
    <r>
      <rPr>
        <b/>
        <sz val="10"/>
        <color indexed="8"/>
        <rFont val="Arial"/>
        <family val="2"/>
      </rPr>
      <t>*</t>
    </r>
  </si>
  <si>
    <t xml:space="preserve">           1 stage                         3 cylinders or greater</t>
  </si>
  <si>
    <t>Pulsation (Acoustical) &amp; Mechanical Design Study (per API 618)</t>
  </si>
  <si>
    <t># Stages               # Cylinders   *</t>
  </si>
  <si>
    <t>Discharge Pressure     **</t>
  </si>
  <si>
    <r>
      <rPr>
        <b/>
        <u/>
        <sz val="10"/>
        <rFont val="Tahoma"/>
        <family val="2"/>
      </rPr>
      <t>MEDIUM Risk</t>
    </r>
    <r>
      <rPr>
        <sz val="10"/>
        <rFont val="Tahoma"/>
        <family val="2"/>
      </rPr>
      <t>:  Pulsation + Mechanical MNF Analysis (Frequency Avoidance) formerly called M2-M5 study</t>
    </r>
  </si>
  <si>
    <r>
      <rPr>
        <b/>
        <u/>
        <sz val="10"/>
        <rFont val="Tahoma"/>
        <family val="2"/>
      </rPr>
      <t>LOW Risk:</t>
    </r>
    <r>
      <rPr>
        <sz val="10"/>
        <rFont val="Tahoma"/>
        <family val="2"/>
      </rPr>
      <t xml:space="preserve">  Pulsation Analysis and Mechanical Review:  formerly called M2-M4</t>
    </r>
  </si>
  <si>
    <t>&lt;  25</t>
  </si>
  <si>
    <r>
      <rPr>
        <b/>
        <u/>
        <sz val="10"/>
        <rFont val="Tahoma"/>
        <family val="2"/>
      </rPr>
      <t>VERY LOW Risk</t>
    </r>
    <r>
      <rPr>
        <sz val="10"/>
        <rFont val="Tahoma"/>
        <family val="2"/>
      </rPr>
      <t>: Empirical Bottle Design</t>
    </r>
  </si>
  <si>
    <t xml:space="preserve">&gt; 70 </t>
  </si>
  <si>
    <r>
      <rPr>
        <b/>
        <u/>
        <sz val="10"/>
        <rFont val="Tahoma"/>
        <family val="2"/>
      </rPr>
      <t>HIGH RISK</t>
    </r>
    <r>
      <rPr>
        <sz val="10"/>
        <rFont val="Tahoma"/>
        <family val="2"/>
      </rPr>
      <t>: Level 3 + Forced Response Analysis (formerly M6 study)</t>
    </r>
  </si>
  <si>
    <t>Other studies are often required: Torsional, Skid Dynamics, Pipe Stress Analysis, Foundation or Structural Dynamics</t>
  </si>
  <si>
    <r>
      <t>Risk Rating Chart</t>
    </r>
    <r>
      <rPr>
        <b/>
        <sz val="16"/>
        <rFont val="Tahoma"/>
        <family val="2"/>
      </rPr>
      <t xml:space="preserve">: </t>
    </r>
    <r>
      <rPr>
        <b/>
        <u/>
        <sz val="16"/>
        <color indexed="8"/>
        <rFont val="Tahoma"/>
        <family val="2"/>
      </rPr>
      <t xml:space="preserve">Gas Compression Packages </t>
    </r>
  </si>
  <si>
    <t>For information on a category, move cursor over each factor (boxes with red triangle up upper right corner).</t>
  </si>
  <si>
    <t xml:space="preserve">Once the risk rating category has been determine, the scope of work </t>
  </si>
  <si>
    <t>Vibration Design Requirements – By Application Risk</t>
  </si>
  <si>
    <t>APPLICATION RISK</t>
  </si>
  <si>
    <t>Vibration Study Component</t>
  </si>
  <si>
    <t xml:space="preserve">Very Low </t>
  </si>
  <si>
    <t xml:space="preserve">Low </t>
  </si>
  <si>
    <t xml:space="preserve">Medium </t>
  </si>
  <si>
    <t xml:space="preserve">High </t>
  </si>
  <si>
    <t>1. Torsional Vibration Analysis (TVA)</t>
  </si>
  <si>
    <t>A TVA is required for new driver/compressor configuration, change in operating conditions, etc.</t>
  </si>
  <si>
    <t>2. Pulsation (Acoustics) Analysis</t>
  </si>
  <si>
    <t xml:space="preserve">Bottle Sizing only </t>
  </si>
  <si>
    <t xml:space="preserve">Pulsation Analysis </t>
  </si>
  <si>
    <t>(acoustic study of compressor piping system)</t>
  </si>
  <si>
    <t>n/a</t>
  </si>
  <si>
    <t xml:space="preserve">Mechanical Review </t>
  </si>
  <si>
    <t xml:space="preserve">MNF + Forced Response Analysis </t>
  </si>
  <si>
    <t>4. Pipe Stress Analysis (Thermal Flexibility)</t>
  </si>
  <si>
    <t>Strongly recommended (required) when coolers mounted off-skid</t>
  </si>
  <si>
    <t>5. Skid Design &amp; Dynamic Analysis</t>
  </si>
  <si>
    <t>Skid Review</t>
  </si>
  <si>
    <t>Skid Dynamic Analysis;</t>
  </si>
  <si>
    <t>Options:</t>
  </si>
  <si>
    <t xml:space="preserve">6. Small Bore Connection (SBC) Design </t>
  </si>
  <si>
    <t xml:space="preserve">7. Foundation Design Analysis </t>
  </si>
  <si>
    <t xml:space="preserve">Evaluation of foundation design recommended for medium to large units mounted on piles or gravel, and for critical applications. </t>
  </si>
  <si>
    <t>Structural Dynamic Analysis is strongly recommended for offshore facilities (Platforms, FPSO).</t>
  </si>
  <si>
    <t xml:space="preserve">9.  Station Piping Pulsations </t>
  </si>
  <si>
    <t>a. Offskid Piping; and/or</t>
  </si>
  <si>
    <t>b.Multi-unit Analysis</t>
  </si>
  <si>
    <t>a. Off-Skid (Station Piping). To assess pulsations in coolers and scrubbers located away from compressor, or to assess pulsations in headers and plant piping system.</t>
  </si>
  <si>
    <t xml:space="preserve">b. Multi-Unit Analysis. Evaluate pulsations in header/plant piping when multiple compressors are connected together in series or parallel. </t>
  </si>
  <si>
    <t>a. Fuel Gas Booster and/or</t>
  </si>
  <si>
    <t xml:space="preserve">b. ESD/ Blowdown </t>
  </si>
  <si>
    <t>a. Fuel Gas Booster: Ensure pulsation limits from booster compressor to gas turbine meet the owners and OEM specifications.</t>
  </si>
  <si>
    <t>b. Transient surge analysis of ESD (blowdown analysis) to ensure acceptable stress to piping system during ESD events.</t>
  </si>
  <si>
    <t>PART 1: Determine  Risk of Compressor Application</t>
  </si>
  <si>
    <t xml:space="preserve">PART 2: Specify Scope of Vibration Analysis </t>
  </si>
  <si>
    <t>MNF Analysis (frequency avoidance)</t>
  </si>
  <si>
    <t>For a description of these terms and studies, please refer to Documentation Tab</t>
  </si>
  <si>
    <t>Part 2: Recommended Scope of Analysis</t>
  </si>
  <si>
    <t xml:space="preserve">Design Requirements for Reciprocating Compressors </t>
  </si>
  <si>
    <r>
      <t>-</t>
    </r>
    <r>
      <rPr>
        <sz val="7"/>
        <rFont val="Times New Roman"/>
        <family val="1"/>
      </rPr>
      <t xml:space="preserve">          </t>
    </r>
    <r>
      <rPr>
        <sz val="9"/>
        <rFont val="Calibri"/>
        <family val="2"/>
      </rPr>
      <t xml:space="preserve">Compressors operating across a wide speed range </t>
    </r>
  </si>
  <si>
    <r>
      <t>-</t>
    </r>
    <r>
      <rPr>
        <sz val="7"/>
        <rFont val="Times New Roman"/>
        <family val="1"/>
      </rPr>
      <t xml:space="preserve">          </t>
    </r>
    <r>
      <rPr>
        <sz val="9"/>
        <rFont val="Calibri"/>
        <family val="2"/>
      </rPr>
      <t xml:space="preserve">H2S, acid gas, and other types of gases </t>
    </r>
  </si>
  <si>
    <r>
      <t>-</t>
    </r>
    <r>
      <rPr>
        <sz val="7"/>
        <rFont val="Times New Roman"/>
        <family val="1"/>
      </rPr>
      <t xml:space="preserve">          </t>
    </r>
    <r>
      <rPr>
        <sz val="9"/>
        <rFont val="Calibri"/>
        <family val="2"/>
      </rPr>
      <t xml:space="preserve">More complicated piping systems, more stages, offshore applications, multiple units at a station, or other application factors    </t>
    </r>
  </si>
  <si>
    <t xml:space="preserve">The following chart provides the suggested scope of vibration engineering. Based on the application risk level, the different activities and options are identified and briefly summarized. </t>
  </si>
  <si>
    <r>
      <t xml:space="preserve">To determine the application risk, please refer to BETA’s </t>
    </r>
    <r>
      <rPr>
        <u/>
        <sz val="9"/>
        <rFont val="Calibri"/>
        <family val="2"/>
      </rPr>
      <t>risk rating chart</t>
    </r>
    <r>
      <rPr>
        <sz val="9"/>
        <rFont val="Calibri"/>
        <family val="2"/>
      </rPr>
      <t xml:space="preserve">.  For application assistance, please do not hesitate in contacting Beta’s support staff.  </t>
    </r>
  </si>
  <si>
    <t>Standard Vibration Studies</t>
  </si>
  <si>
    <t xml:space="preserve">The API 618 Standard and GMRC High Speed Guideline (discussed below) require these vibration design studies. These studies are highly integrated and share common input files and assumptions. To avoid errors, conflicting recommendations, and delays, one consultant should perform all the studies. </t>
  </si>
  <si>
    <t xml:space="preserve">Optional Vibration Studies </t>
  </si>
  <si>
    <r>
      <t>a.</t>
    </r>
    <r>
      <rPr>
        <sz val="7"/>
        <rFont val="Times New Roman"/>
        <family val="1"/>
      </rPr>
      <t xml:space="preserve">     </t>
    </r>
    <r>
      <rPr>
        <sz val="9"/>
        <rFont val="Calibri"/>
        <family val="2"/>
      </rPr>
      <t xml:space="preserve">Off-skid or Station Piping. BETA will assess pulsations in piping away from the compressor package (if information is available). This added level of analysis is valuable when coolers and/or scrubbers are located away from the compressor package, or when pulsations need to analyzed in the headers and plant piping system. </t>
    </r>
  </si>
  <si>
    <r>
      <t>b.</t>
    </r>
    <r>
      <rPr>
        <sz val="7"/>
        <rFont val="Times New Roman"/>
        <family val="1"/>
      </rPr>
      <t xml:space="preserve">     </t>
    </r>
    <r>
      <rPr>
        <sz val="9"/>
        <rFont val="Calibri"/>
        <family val="2"/>
      </rPr>
      <t xml:space="preserve">Station Analysis (interaction between compressors). When multiple reciprocating compressors or a combination of reciprocating and centrifugal compressors are used at a compressor station, care is needed to avoid pulsation interaction in the suction or discharge headers. This study evaluates the pulsation interaction and provides design recommendations to minimize pulsation amplitudes. </t>
    </r>
  </si>
  <si>
    <r>
      <t>a.</t>
    </r>
    <r>
      <rPr>
        <sz val="7"/>
        <rFont val="Times New Roman"/>
        <family val="1"/>
      </rPr>
      <t xml:space="preserve">     </t>
    </r>
    <r>
      <rPr>
        <sz val="9"/>
        <rFont val="Calibri"/>
        <family val="2"/>
      </rPr>
      <t xml:space="preserve">Fuel Gas Booster Analysis (Receiver Sizing Transients). Gas turbines require a tight tolerance on its feed gas. Pressure pulsations that are too high will affect the turbine operations. BETA has developed a unique approach to evaluate these pressure pulsations at the inlet to the turbine, and provide recommendations to ensure limits are achieved.  </t>
    </r>
  </si>
  <si>
    <r>
      <t>b.</t>
    </r>
    <r>
      <rPr>
        <sz val="7"/>
        <rFont val="Times New Roman"/>
        <family val="1"/>
      </rPr>
      <t xml:space="preserve">     </t>
    </r>
    <r>
      <rPr>
        <sz val="9"/>
        <rFont val="Calibri"/>
        <family val="2"/>
      </rPr>
      <t xml:space="preserve">Blowdown Analysis. With high pressure application such as gas storage with multiple compressors, high ‘fluid hammer’ forces and vibration will be generated when blow down valves are opened for ESD. The blow down analysis will help to determine the sequences and time interval of opening of blow down valves, payout of blow down piping and supports.  </t>
    </r>
  </si>
  <si>
    <t xml:space="preserve">Industry Standards (API, GMRC): </t>
  </si>
  <si>
    <t>Three well-established standards for completing the above vibration studies are:</t>
  </si>
  <si>
    <r>
      <t>·</t>
    </r>
    <r>
      <rPr>
        <sz val="7"/>
        <rFont val="Times New Roman"/>
        <family val="1"/>
      </rPr>
      <t xml:space="preserve">         </t>
    </r>
    <r>
      <rPr>
        <b/>
        <sz val="9"/>
        <rFont val="Calibri"/>
        <family val="2"/>
      </rPr>
      <t>API 618 5</t>
    </r>
    <r>
      <rPr>
        <b/>
        <vertAlign val="superscript"/>
        <sz val="9"/>
        <rFont val="Calibri"/>
        <family val="2"/>
      </rPr>
      <t>th</t>
    </r>
    <r>
      <rPr>
        <b/>
        <sz val="9"/>
        <rFont val="Calibri"/>
        <family val="2"/>
      </rPr>
      <t xml:space="preserve"> Edition</t>
    </r>
    <r>
      <rPr>
        <sz val="9"/>
        <rFont val="Calibri"/>
        <family val="2"/>
      </rPr>
      <t>, Chapter 7. This Standard applies to low speed compressor systems (&lt;750 RPM). It originated in the refinery/petrochemical industry where large compressors are typically used. The Standard defines the vibration requirements for compressors and related piping, but does not address foundation, skid, small bore connections, or other areas. A new edition is expected to be released in 2014.</t>
    </r>
  </si>
  <si>
    <t xml:space="preserve">Comments on API 618 Definitions: </t>
  </si>
  <si>
    <t>API 618 Design Approach includes both Pulsation Analysis and Mechanical Analysis.  In earlier editions, API used “M” nomenclature to describe components of a Design Approach. This nomenclature is still widely used by some engineers. For example:</t>
  </si>
  <si>
    <r>
      <t>-</t>
    </r>
    <r>
      <rPr>
        <sz val="7"/>
        <rFont val="Times New Roman"/>
        <family val="1"/>
      </rPr>
      <t xml:space="preserve">          </t>
    </r>
    <r>
      <rPr>
        <sz val="9"/>
        <rFont val="Calibri"/>
        <family val="2"/>
      </rPr>
      <t>Design Approach 2 (DA2):  M2 and M4: includes pulsation study with mechanical review</t>
    </r>
  </si>
  <si>
    <r>
      <t>-</t>
    </r>
    <r>
      <rPr>
        <sz val="7"/>
        <rFont val="Times New Roman"/>
        <family val="1"/>
      </rPr>
      <t xml:space="preserve">          </t>
    </r>
    <r>
      <rPr>
        <sz val="9"/>
        <rFont val="Calibri"/>
        <family val="2"/>
      </rPr>
      <t xml:space="preserve">Design Approach 3 (DA3): M2-M5: basic pulsation and mechanical analysis (resonance avoidance). M6 and M7 studies are advanced mechanical analysis (forced response) on compressor manifold and off-skid piping.  </t>
    </r>
  </si>
  <si>
    <t>For a more detailed description, refer to text below</t>
  </si>
  <si>
    <t>Beta Machinery Analysis: Pulsation and Mechanical Analysis</t>
  </si>
  <si>
    <t>Instructions:  Part 1 Determine Risk Level</t>
  </si>
  <si>
    <t>High reliability is achieved when the vibration related risks are properly addressed during the design phase. But not all compressor applications contain the same risk. For example, there may be fewer forces and mechanical problems with small compressors, while higher risks are asscociated with:</t>
  </si>
  <si>
    <t xml:space="preserve">Good design practices often require additional engineering as outlined below. </t>
  </si>
  <si>
    <r>
      <t>1.</t>
    </r>
    <r>
      <rPr>
        <sz val="7"/>
        <rFont val="Times New Roman"/>
        <family val="1"/>
      </rPr>
      <t xml:space="preserve">        </t>
    </r>
    <r>
      <rPr>
        <b/>
        <sz val="9"/>
        <rFont val="Calibri"/>
        <family val="2"/>
      </rPr>
      <t>Torsional Vibration Analysis</t>
    </r>
    <r>
      <rPr>
        <sz val="9"/>
        <rFont val="Calibri"/>
        <family val="2"/>
      </rPr>
      <t xml:space="preserve"> (TVA).  Evaluates torsional dynamic stress of the unit drive train for all anticipated machine operating conditions, including upset or transient conditions. Provides recommendations to avoid resonance and ensure torsional stress is below guideline, based on mass-elastic model, torque effort curves, forced response, etc. </t>
    </r>
  </si>
  <si>
    <r>
      <t>2.</t>
    </r>
    <r>
      <rPr>
        <sz val="7"/>
        <rFont val="Times New Roman"/>
        <family val="1"/>
      </rPr>
      <t xml:space="preserve">        </t>
    </r>
    <r>
      <rPr>
        <b/>
        <sz val="9"/>
        <rFont val="Calibri"/>
        <family val="2"/>
      </rPr>
      <t>Pulsation Analysis</t>
    </r>
    <r>
      <rPr>
        <sz val="9"/>
        <rFont val="Calibri"/>
        <family val="2"/>
      </rPr>
      <t xml:space="preserve">. Performs an acoustic simulation of the piping system and recommends a pulsation control solution. Evaluates the entire operating map and piping system. Provides solution based on an optimize design that considers pulsation forces, bottle mechanical natural frequency, pressure drop (and impact on power consumption), and capital costs. Standard study includes 20 operating conditions, including pressures and load steps. Option to add additional operating conditions. </t>
    </r>
  </si>
  <si>
    <r>
      <t>4.</t>
    </r>
    <r>
      <rPr>
        <sz val="7"/>
        <rFont val="Times New Roman"/>
        <family val="1"/>
      </rPr>
      <t xml:space="preserve">        </t>
    </r>
    <r>
      <rPr>
        <b/>
        <sz val="9"/>
        <rFont val="Calibri"/>
        <family val="2"/>
      </rPr>
      <t>Piping Stress Analysis</t>
    </r>
    <r>
      <rPr>
        <sz val="9"/>
        <rFont val="Calibri"/>
        <family val="2"/>
      </rPr>
      <t xml:space="preserve"> (Thermal Flexibility Study). Evaluates thermal loads between compressor and coolers, other process piping, and cooler/vessel nozzle loads. Appropriate boundary conditions used to avoid simplistic assumptions such as “anchor” or “rigid.” Can include pipe support design. </t>
    </r>
  </si>
  <si>
    <r>
      <t>5.</t>
    </r>
    <r>
      <rPr>
        <sz val="7"/>
        <rFont val="Times New Roman"/>
        <family val="1"/>
      </rPr>
      <t xml:space="preserve">        </t>
    </r>
    <r>
      <rPr>
        <b/>
        <sz val="9"/>
        <rFont val="Calibri"/>
        <family val="2"/>
      </rPr>
      <t>Skid Analysis</t>
    </r>
    <r>
      <rPr>
        <sz val="9"/>
        <rFont val="Calibri"/>
        <family val="2"/>
      </rPr>
      <t>. Skid review ensures adequate stiffness and load path at key locations. Can include lifting, transportation, and environmental loading. Dynamic analysis includes forced response applying compressor and driver loads, gas forces, crosshead forces, and significant pulsation forces</t>
    </r>
  </si>
  <si>
    <r>
      <t>6.</t>
    </r>
    <r>
      <rPr>
        <sz val="7"/>
        <rFont val="Times New Roman"/>
        <family val="1"/>
      </rPr>
      <t xml:space="preserve">        </t>
    </r>
    <r>
      <rPr>
        <b/>
        <sz val="9"/>
        <rFont val="Calibri"/>
        <family val="2"/>
      </rPr>
      <t>Small Bore Connections Design Service. Highly recommended to avoid gas releases and vibration induced failures. The failure of SBC is the most common piping failure on a compressor system. Often these connections are resonant, so small vibration</t>
    </r>
    <r>
      <rPr>
        <sz val="9"/>
        <rFont val="Calibri"/>
        <family val="2"/>
      </rPr>
      <t xml:space="preserve">s on the main pipe can cause these components to vibrate excessively and fail. See recommended articles below for more information. A shop or field test is also recommended to measure actual mechanical natural frequencies and vibrations. </t>
    </r>
  </si>
  <si>
    <r>
      <t>8.</t>
    </r>
    <r>
      <rPr>
        <sz val="7"/>
        <rFont val="Times New Roman"/>
        <family val="1"/>
      </rPr>
      <t xml:space="preserve">        </t>
    </r>
    <r>
      <rPr>
        <b/>
        <sz val="9"/>
        <rFont val="Calibri"/>
        <family val="2"/>
      </rPr>
      <t>Structural Dynamic Analysis</t>
    </r>
    <r>
      <rPr>
        <sz val="9"/>
        <rFont val="Calibri"/>
        <family val="2"/>
      </rPr>
      <t xml:space="preserve"> (FPSO, Platforms). Highly recommended for offshore applications as these facilities do not have the solid mass (e.g., concrete block) to properly support the compressor skid, so decks and beams on platforms and FPSOs  are often resonant with the compressor(s) and engine(s). This study provides recommendations to avoid resonance.  See BETA’s website for more on structural vibration.</t>
    </r>
  </si>
  <si>
    <r>
      <t>7.</t>
    </r>
    <r>
      <rPr>
        <sz val="7"/>
        <rFont val="Times New Roman"/>
        <family val="1"/>
      </rPr>
      <t xml:space="preserve">        </t>
    </r>
    <r>
      <rPr>
        <b/>
        <sz val="9"/>
        <rFont val="Calibri"/>
        <family val="2"/>
      </rPr>
      <t>Foundation Design and Dynamic Analysis</t>
    </r>
    <r>
      <rPr>
        <sz val="9"/>
        <rFont val="Calibri"/>
        <family val="2"/>
      </rPr>
      <t xml:space="preserve">. For large compressors, it is common practice to evaluate the foundation and ensure it will not be resonant with the compressor forces. </t>
    </r>
  </si>
  <si>
    <r>
      <t>·</t>
    </r>
    <r>
      <rPr>
        <sz val="7"/>
        <rFont val="Times New Roman"/>
        <family val="1"/>
      </rPr>
      <t xml:space="preserve">         </t>
    </r>
    <r>
      <rPr>
        <b/>
        <sz val="9"/>
        <rFont val="Calibri"/>
        <family val="2"/>
      </rPr>
      <t>GMRC High Speed Guideline</t>
    </r>
    <r>
      <rPr>
        <sz val="9"/>
        <rFont val="Calibri"/>
        <family val="2"/>
      </rPr>
      <t xml:space="preserve"> (2013). This Standard provides extensive information for designing a reliable high speed compressor system (750 RPM and higher). While targeting gas pipeline and storage applications, it can be used for any high speed application. Chapters 6, 7, and 13, and appendices 3, 6, and 7 are directly related to vibration control.    </t>
    </r>
  </si>
  <si>
    <r>
      <t>·</t>
    </r>
    <r>
      <rPr>
        <sz val="7"/>
        <rFont val="Times New Roman"/>
        <family val="1"/>
      </rPr>
      <t xml:space="preserve">         </t>
    </r>
    <r>
      <rPr>
        <b/>
        <sz val="9"/>
        <rFont val="Calibri"/>
        <family val="2"/>
      </rPr>
      <t>API RP 688</t>
    </r>
    <r>
      <rPr>
        <sz val="9"/>
        <rFont val="Calibri"/>
        <family val="2"/>
      </rPr>
      <t xml:space="preserve">. Originally developed as a Recommended Practice (RP 688), this will soon be released as an API Standard for reciprocating compressors and pumps and will contain detailed information about vibration and pulsation related issues. </t>
    </r>
  </si>
  <si>
    <t>Description (see documentation sheet for more details)</t>
  </si>
  <si>
    <t>is outlined in the table (see risk_rating tab - table at right).</t>
  </si>
  <si>
    <r>
      <t>3.</t>
    </r>
    <r>
      <rPr>
        <sz val="7"/>
        <rFont val="Times New Roman"/>
        <family val="1"/>
      </rPr>
      <t xml:space="preserve">        </t>
    </r>
    <r>
      <rPr>
        <b/>
        <sz val="9"/>
        <rFont val="Calibri"/>
        <family val="2"/>
      </rPr>
      <t>Mechanical Vibration Analysis</t>
    </r>
    <r>
      <rPr>
        <sz val="9"/>
        <rFont val="Calibri"/>
        <family val="2"/>
      </rPr>
      <t xml:space="preserve">. Recommended for medium and large installations. Includes mechanical review of piping system and frequency avoidance analysis. Assesses pulsation forces and gas forces across relevant harmonics to avoid resonance conditions, using a finite element model. For higher risk applications, forced response analysis is recommended to calculate vibration and stress amplitudes. Deliverables include recommendations to avoid or manage resonance.   </t>
    </r>
  </si>
  <si>
    <t>-      Compressors requiring many different operating conditions</t>
  </si>
  <si>
    <t>In the cells in the "Score" column, enter a number from 0 and 10 which represents</t>
  </si>
  <si>
    <r>
      <t>-</t>
    </r>
    <r>
      <rPr>
        <sz val="7"/>
        <rFont val="Times New Roman"/>
        <family val="1"/>
      </rPr>
      <t xml:space="preserve">          </t>
    </r>
    <r>
      <rPr>
        <sz val="9"/>
        <rFont val="Calibri"/>
        <family val="2"/>
      </rPr>
      <t>Larger units (over 500 HP or 375 kW) because they generate higher pulsations and shaking forces</t>
    </r>
  </si>
  <si>
    <t>3. Mechanical Vibration Analysis</t>
  </si>
  <si>
    <t>8. Structural Vibration Analysis</t>
  </si>
  <si>
    <t>10. Transient Vibration Analysis:</t>
  </si>
  <si>
    <r>
      <t>10.</t>
    </r>
    <r>
      <rPr>
        <sz val="7"/>
        <rFont val="Times New Roman"/>
        <family val="1"/>
      </rPr>
      <t xml:space="preserve">     </t>
    </r>
    <r>
      <rPr>
        <b/>
        <sz val="9"/>
        <rFont val="Calibri"/>
        <family val="2"/>
      </rPr>
      <t xml:space="preserve">Transient Vibration Analysis: </t>
    </r>
  </si>
  <si>
    <r>
      <t>9.</t>
    </r>
    <r>
      <rPr>
        <sz val="7"/>
        <rFont val="Times New Roman"/>
        <family val="1"/>
      </rPr>
      <t>        Station</t>
    </r>
    <r>
      <rPr>
        <b/>
        <sz val="9"/>
        <rFont val="Calibri"/>
        <family val="2"/>
      </rPr>
      <t xml:space="preserve"> Piping Pulsations: </t>
    </r>
  </si>
  <si>
    <r>
      <rPr>
        <b/>
        <sz val="9"/>
        <color theme="1" tint="0.499984740745262"/>
        <rFont val="Calibri"/>
        <family val="2"/>
      </rPr>
      <t>RECOMMENDED</t>
    </r>
    <r>
      <rPr>
        <sz val="9"/>
        <rFont val="Calibri"/>
        <family val="2"/>
      </rPr>
      <t xml:space="preserve">: Evaluation of SBC design to assess stress and provide recommendations for improvement. Includes shop test and recommended field vibration audit.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</si>
</sst>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0" x14ac:knownFonts="1">
    <font>
      <sz val="10"/>
      <name val="Arial"/>
    </font>
    <font>
      <b/>
      <sz val="12"/>
      <name val="Arial"/>
      <family val="2"/>
    </font>
    <font>
      <b/>
      <sz val="14"/>
      <name val="Arial"/>
      <family val="2"/>
    </font>
    <font>
      <b/>
      <sz val="10"/>
      <name val="Arial"/>
      <family val="2"/>
    </font>
    <font>
      <b/>
      <sz val="12"/>
      <color indexed="12"/>
      <name val="Arial"/>
      <family val="2"/>
    </font>
    <font>
      <sz val="10"/>
      <name val="Arial"/>
      <family val="2"/>
    </font>
    <font>
      <b/>
      <i/>
      <sz val="10"/>
      <color indexed="49"/>
      <name val="Tahoma"/>
      <family val="2"/>
    </font>
    <font>
      <b/>
      <sz val="8"/>
      <color indexed="81"/>
      <name val="Tahoma"/>
      <family val="2"/>
    </font>
    <font>
      <sz val="8"/>
      <color indexed="81"/>
      <name val="Tahoma"/>
      <family val="2"/>
    </font>
    <font>
      <sz val="8"/>
      <name val="Arial"/>
      <family val="2"/>
    </font>
    <font>
      <sz val="12"/>
      <color indexed="12"/>
      <name val="Arial"/>
      <family val="2"/>
    </font>
    <font>
      <b/>
      <sz val="18"/>
      <name val="Arial"/>
      <family val="2"/>
    </font>
    <font>
      <sz val="10"/>
      <color indexed="8"/>
      <name val="Arial"/>
      <family val="2"/>
    </font>
    <font>
      <vertAlign val="subscript"/>
      <sz val="10"/>
      <color indexed="8"/>
      <name val="Arial"/>
      <family val="2"/>
    </font>
    <font>
      <b/>
      <sz val="12"/>
      <color indexed="8"/>
      <name val="Arial"/>
      <family val="2"/>
    </font>
    <font>
      <sz val="8"/>
      <color indexed="8"/>
      <name val="Arial"/>
      <family val="2"/>
    </font>
    <font>
      <b/>
      <sz val="10"/>
      <color indexed="8"/>
      <name val="Arial"/>
      <family val="2"/>
    </font>
    <font>
      <sz val="9"/>
      <color indexed="8"/>
      <name val="Arial"/>
      <family val="2"/>
    </font>
    <font>
      <b/>
      <sz val="14"/>
      <color indexed="8"/>
      <name val="Arial"/>
      <family val="2"/>
    </font>
    <font>
      <sz val="14"/>
      <color indexed="8"/>
      <name val="Arial"/>
      <family val="2"/>
    </font>
    <font>
      <sz val="14"/>
      <name val="Arial"/>
      <family val="2"/>
    </font>
    <font>
      <b/>
      <sz val="14"/>
      <color indexed="10"/>
      <name val="Arial"/>
      <family val="2"/>
    </font>
    <font>
      <sz val="12"/>
      <name val="Arial"/>
      <family val="2"/>
    </font>
    <font>
      <b/>
      <sz val="10"/>
      <name val="Tahoma"/>
      <family val="2"/>
    </font>
    <font>
      <sz val="10"/>
      <name val="Tahoma"/>
      <family val="2"/>
    </font>
    <font>
      <sz val="12"/>
      <name val="Tahoma"/>
      <family val="2"/>
    </font>
    <font>
      <b/>
      <sz val="14"/>
      <color indexed="53"/>
      <name val="Arial"/>
      <family val="2"/>
    </font>
    <font>
      <b/>
      <sz val="12"/>
      <color indexed="32"/>
      <name val="Arial"/>
      <family val="2"/>
    </font>
    <font>
      <b/>
      <sz val="14"/>
      <name val="Tahoma"/>
      <family val="2"/>
    </font>
    <font>
      <sz val="14"/>
      <color indexed="8"/>
      <name val="Tahoma"/>
      <family val="2"/>
    </font>
    <font>
      <sz val="14"/>
      <name val="Tahoma"/>
      <family val="2"/>
    </font>
    <font>
      <b/>
      <sz val="11"/>
      <color indexed="12"/>
      <name val="Arial"/>
      <family val="2"/>
    </font>
    <font>
      <b/>
      <u/>
      <sz val="12"/>
      <name val="Tahoma"/>
      <family val="2"/>
    </font>
    <font>
      <b/>
      <sz val="10"/>
      <color indexed="9"/>
      <name val="Arial"/>
      <family val="2"/>
    </font>
    <font>
      <b/>
      <u/>
      <sz val="10"/>
      <name val="Tahoma"/>
      <family val="2"/>
    </font>
    <font>
      <b/>
      <sz val="10"/>
      <color theme="1" tint="0.34998626667073579"/>
      <name val="Arial"/>
      <family val="2"/>
    </font>
    <font>
      <b/>
      <sz val="10"/>
      <color theme="1" tint="0.34998626667073579"/>
      <name val="Tahoma"/>
      <family val="2"/>
    </font>
    <font>
      <sz val="10"/>
      <color theme="1" tint="0.34998626667073579"/>
      <name val="Tahoma"/>
      <family val="2"/>
    </font>
    <font>
      <b/>
      <sz val="16"/>
      <name val="Tahoma"/>
      <family val="2"/>
    </font>
    <font>
      <b/>
      <u/>
      <sz val="16"/>
      <color indexed="8"/>
      <name val="Tahoma"/>
      <family val="2"/>
    </font>
    <font>
      <b/>
      <sz val="18"/>
      <color indexed="8"/>
      <name val="Tahoma"/>
      <family val="2"/>
    </font>
    <font>
      <sz val="9"/>
      <name val="Calibri"/>
      <family val="2"/>
    </font>
    <font>
      <b/>
      <sz val="11"/>
      <name val="Calibri"/>
      <family val="2"/>
    </font>
    <font>
      <b/>
      <sz val="9"/>
      <name val="Calibri"/>
      <family val="2"/>
    </font>
    <font>
      <b/>
      <sz val="9"/>
      <color rgb="FFFFFFFF"/>
      <name val="Calibri"/>
      <family val="2"/>
    </font>
    <font>
      <b/>
      <sz val="12"/>
      <color rgb="FF5C7F92"/>
      <name val="Arial"/>
      <family val="2"/>
    </font>
    <font>
      <b/>
      <sz val="14"/>
      <color rgb="FF5C7F92"/>
      <name val="Arial"/>
      <family val="2"/>
    </font>
    <font>
      <b/>
      <sz val="10"/>
      <name val="Calibri"/>
      <family val="2"/>
    </font>
    <font>
      <b/>
      <sz val="10"/>
      <color theme="1" tint="0.499984740745262"/>
      <name val="Calibri"/>
      <family val="2"/>
    </font>
    <font>
      <b/>
      <sz val="9"/>
      <color theme="1" tint="0.499984740745262"/>
      <name val="Calibri"/>
      <family val="2"/>
    </font>
    <font>
      <b/>
      <sz val="10"/>
      <color theme="1"/>
      <name val="Calibri"/>
      <family val="2"/>
    </font>
    <font>
      <sz val="7"/>
      <name val="Times New Roman"/>
      <family val="1"/>
    </font>
    <font>
      <u/>
      <sz val="9"/>
      <name val="Calibri"/>
      <family val="2"/>
    </font>
    <font>
      <sz val="9"/>
      <name val="Symbol"/>
      <family val="1"/>
      <charset val="2"/>
    </font>
    <font>
      <b/>
      <vertAlign val="superscript"/>
      <sz val="9"/>
      <name val="Calibri"/>
      <family val="2"/>
    </font>
    <font>
      <b/>
      <sz val="14"/>
      <color rgb="FF5C7F92"/>
      <name val="Tahoma"/>
      <family val="2"/>
    </font>
    <font>
      <b/>
      <sz val="12"/>
      <color rgb="FFFFFFFF"/>
      <name val="Calibri"/>
      <family val="2"/>
    </font>
    <font>
      <b/>
      <sz val="16"/>
      <color rgb="FFFFFFFF"/>
      <name val="Calibri"/>
      <family val="2"/>
    </font>
    <font>
      <sz val="10"/>
      <color rgb="FF000000"/>
      <name val="Arial"/>
      <family val="2"/>
    </font>
    <font>
      <b/>
      <sz val="9"/>
      <color theme="1"/>
      <name val="Calibri"/>
      <family val="2"/>
    </font>
  </fonts>
  <fills count="8">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rgb="FF5C7F9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s>
  <borders count="64">
    <border>
      <left/>
      <right/>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4C6878"/>
      </left>
      <right/>
      <top style="medium">
        <color rgb="FF4C6878"/>
      </top>
      <bottom/>
      <diagonal/>
    </border>
    <border>
      <left/>
      <right/>
      <top style="medium">
        <color rgb="FF4C6878"/>
      </top>
      <bottom/>
      <diagonal/>
    </border>
    <border>
      <left style="medium">
        <color rgb="FF4C6878"/>
      </left>
      <right style="medium">
        <color rgb="FF4C6878"/>
      </right>
      <top/>
      <bottom style="medium">
        <color rgb="FF4C6878"/>
      </bottom>
      <diagonal/>
    </border>
    <border>
      <left/>
      <right style="medium">
        <color rgb="FF4C6878"/>
      </right>
      <top/>
      <bottom style="medium">
        <color rgb="FF4C6878"/>
      </bottom>
      <diagonal/>
    </border>
    <border>
      <left/>
      <right/>
      <top/>
      <bottom style="medium">
        <color rgb="FF4C6878"/>
      </bottom>
      <diagonal/>
    </border>
    <border>
      <left style="medium">
        <color rgb="FFFFFFFF"/>
      </left>
      <right/>
      <top/>
      <bottom/>
      <diagonal/>
    </border>
    <border>
      <left/>
      <right style="medium">
        <color rgb="FFFFFFFF"/>
      </right>
      <top/>
      <bottom/>
      <diagonal/>
    </border>
    <border>
      <left style="medium">
        <color rgb="FF4C6878"/>
      </left>
      <right/>
      <top style="medium">
        <color rgb="FF4C6878"/>
      </top>
      <bottom style="medium">
        <color rgb="FF4C6878"/>
      </bottom>
      <diagonal/>
    </border>
    <border>
      <left/>
      <right/>
      <top style="medium">
        <color rgb="FF4C6878"/>
      </top>
      <bottom style="medium">
        <color rgb="FF4C6878"/>
      </bottom>
      <diagonal/>
    </border>
    <border>
      <left style="medium">
        <color rgb="FF4C6878"/>
      </left>
      <right style="medium">
        <color rgb="FF4C6878"/>
      </right>
      <top style="medium">
        <color rgb="FF4C6878"/>
      </top>
      <bottom/>
      <diagonal/>
    </border>
    <border>
      <left style="medium">
        <color rgb="FF4C6878"/>
      </left>
      <right/>
      <top/>
      <bottom style="medium">
        <color rgb="FF4C6878"/>
      </bottom>
      <diagonal/>
    </border>
    <border>
      <left style="medium">
        <color indexed="64"/>
      </left>
      <right style="medium">
        <color rgb="FF4C6878"/>
      </right>
      <top/>
      <bottom style="medium">
        <color rgb="FF4C6878"/>
      </bottom>
      <diagonal/>
    </border>
    <border>
      <left/>
      <right style="medium">
        <color indexed="64"/>
      </right>
      <top style="medium">
        <color rgb="FF4C6878"/>
      </top>
      <bottom style="medium">
        <color rgb="FF4C6878"/>
      </bottom>
      <diagonal/>
    </border>
    <border>
      <left style="medium">
        <color indexed="64"/>
      </left>
      <right style="medium">
        <color rgb="FF4C6878"/>
      </right>
      <top style="medium">
        <color rgb="FF4C6878"/>
      </top>
      <bottom/>
      <diagonal/>
    </border>
    <border>
      <left/>
      <right style="medium">
        <color indexed="64"/>
      </right>
      <top style="medium">
        <color rgb="FF4C6878"/>
      </top>
      <bottom/>
      <diagonal/>
    </border>
    <border>
      <left/>
      <right style="medium">
        <color indexed="64"/>
      </right>
      <top/>
      <bottom style="medium">
        <color rgb="FF4C6878"/>
      </bottom>
      <diagonal/>
    </border>
    <border>
      <left style="medium">
        <color rgb="FF4C6878"/>
      </left>
      <right style="medium">
        <color indexed="64"/>
      </right>
      <top/>
      <bottom style="medium">
        <color rgb="FF4C6878"/>
      </bottom>
      <diagonal/>
    </border>
    <border>
      <left style="medium">
        <color indexed="64"/>
      </left>
      <right style="medium">
        <color rgb="FF4C6878"/>
      </right>
      <top/>
      <bottom style="medium">
        <color indexed="64"/>
      </bottom>
      <diagonal/>
    </border>
    <border>
      <left/>
      <right style="medium">
        <color rgb="FF4C6878"/>
      </right>
      <top/>
      <bottom style="medium">
        <color indexed="64"/>
      </bottom>
      <diagonal/>
    </border>
  </borders>
  <cellStyleXfs count="1">
    <xf numFmtId="0" fontId="0" fillId="0" borderId="0"/>
  </cellStyleXfs>
  <cellXfs count="228">
    <xf numFmtId="0" fontId="0" fillId="0" borderId="0" xfId="0"/>
    <xf numFmtId="0" fontId="0" fillId="0" borderId="0" xfId="0" applyAlignment="1">
      <alignment wrapText="1"/>
    </xf>
    <xf numFmtId="0" fontId="0" fillId="0" borderId="0" xfId="0" applyAlignment="1">
      <alignment horizontal="right" wrapText="1"/>
    </xf>
    <xf numFmtId="0" fontId="0" fillId="0" borderId="0" xfId="0" applyProtection="1">
      <protection locked="0"/>
    </xf>
    <xf numFmtId="164" fontId="4" fillId="2" borderId="0" xfId="0" applyNumberFormat="1" applyFont="1" applyFill="1" applyBorder="1" applyAlignment="1" applyProtection="1">
      <alignment horizontal="center" vertical="center"/>
      <protection locked="0"/>
    </xf>
    <xf numFmtId="0" fontId="0" fillId="0" borderId="0" xfId="0" applyBorder="1"/>
    <xf numFmtId="0" fontId="5" fillId="0" borderId="0" xfId="0" applyFont="1"/>
    <xf numFmtId="0" fontId="1" fillId="2" borderId="0" xfId="0" applyFont="1" applyFill="1" applyAlignment="1">
      <alignment horizontal="center"/>
    </xf>
    <xf numFmtId="0" fontId="10" fillId="2" borderId="1" xfId="0" applyFont="1" applyFill="1" applyBorder="1" applyAlignment="1" applyProtection="1">
      <alignment horizontal="left"/>
      <protection locked="0"/>
    </xf>
    <xf numFmtId="14" fontId="1" fillId="2" borderId="1" xfId="0" applyNumberFormat="1" applyFont="1" applyFill="1" applyBorder="1" applyAlignment="1">
      <alignment horizontal="right"/>
    </xf>
    <xf numFmtId="14" fontId="10" fillId="2" borderId="1" xfId="0" applyNumberFormat="1" applyFont="1" applyFill="1" applyBorder="1" applyAlignment="1" applyProtection="1">
      <alignment horizontal="left"/>
      <protection locked="0"/>
    </xf>
    <xf numFmtId="0" fontId="0" fillId="0" borderId="3" xfId="0" applyBorder="1"/>
    <xf numFmtId="0" fontId="5" fillId="2" borderId="0" xfId="0" applyFont="1" applyFill="1" applyAlignment="1">
      <alignment horizontal="right"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12" fillId="2" borderId="9" xfId="0" applyFont="1" applyFill="1" applyBorder="1" applyAlignment="1">
      <alignment vertical="center" wrapText="1"/>
    </xf>
    <xf numFmtId="0" fontId="12" fillId="2" borderId="10" xfId="0" applyFont="1" applyFill="1" applyBorder="1" applyAlignment="1">
      <alignment vertical="center" wrapText="1"/>
    </xf>
    <xf numFmtId="0" fontId="12" fillId="0" borderId="0" xfId="0" applyFont="1"/>
    <xf numFmtId="1" fontId="14" fillId="2" borderId="11" xfId="0" applyNumberFormat="1" applyFont="1" applyFill="1" applyBorder="1" applyAlignment="1" applyProtection="1">
      <alignment horizontal="center" vertical="center"/>
      <protection locked="0"/>
    </xf>
    <xf numFmtId="164" fontId="14" fillId="2" borderId="12" xfId="0" applyNumberFormat="1" applyFont="1" applyFill="1" applyBorder="1" applyAlignment="1">
      <alignment horizontal="center" vertical="center"/>
    </xf>
    <xf numFmtId="0" fontId="5" fillId="0" borderId="0" xfId="0" applyFont="1" applyProtection="1">
      <protection hidden="1"/>
    </xf>
    <xf numFmtId="0" fontId="12" fillId="2" borderId="13" xfId="0" applyFont="1" applyFill="1" applyBorder="1" applyAlignment="1">
      <alignment vertical="center" wrapText="1"/>
    </xf>
    <xf numFmtId="0" fontId="12" fillId="2" borderId="14" xfId="0" applyFont="1" applyFill="1" applyBorder="1" applyAlignment="1">
      <alignment vertical="center"/>
    </xf>
    <xf numFmtId="0" fontId="12" fillId="2" borderId="14" xfId="0" applyFont="1" applyFill="1" applyBorder="1" applyAlignment="1">
      <alignment vertical="center" wrapText="1"/>
    </xf>
    <xf numFmtId="0" fontId="15" fillId="2" borderId="15" xfId="0" applyFont="1" applyFill="1" applyBorder="1" applyAlignment="1">
      <alignment vertical="center" wrapText="1"/>
    </xf>
    <xf numFmtId="1" fontId="14" fillId="2" borderId="16" xfId="0" applyNumberFormat="1" applyFont="1" applyFill="1" applyBorder="1" applyAlignment="1" applyProtection="1">
      <alignment horizontal="center" vertical="center"/>
      <protection locked="0"/>
    </xf>
    <xf numFmtId="0" fontId="12" fillId="2" borderId="15" xfId="0" applyFont="1" applyFill="1" applyBorder="1" applyAlignment="1">
      <alignment vertical="center"/>
    </xf>
    <xf numFmtId="0" fontId="12" fillId="2" borderId="17" xfId="0" applyFont="1" applyFill="1" applyBorder="1" applyAlignment="1">
      <alignment vertical="center" wrapText="1"/>
    </xf>
    <xf numFmtId="0" fontId="15" fillId="2" borderId="14" xfId="0" applyFont="1" applyFill="1" applyBorder="1" applyAlignment="1">
      <alignment vertical="center"/>
    </xf>
    <xf numFmtId="0" fontId="12" fillId="2" borderId="15"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0" borderId="17" xfId="0" applyFont="1" applyBorder="1" applyAlignment="1">
      <alignment horizontal="center" vertical="center" wrapText="1"/>
    </xf>
    <xf numFmtId="9" fontId="12" fillId="2" borderId="14" xfId="0" applyNumberFormat="1" applyFont="1" applyFill="1" applyBorder="1" applyAlignment="1">
      <alignment vertical="center"/>
    </xf>
    <xf numFmtId="9" fontId="12" fillId="2" borderId="15" xfId="0" applyNumberFormat="1" applyFont="1" applyFill="1" applyBorder="1" applyAlignment="1">
      <alignment vertical="center"/>
    </xf>
    <xf numFmtId="0" fontId="12" fillId="2" borderId="20" xfId="0" applyFont="1" applyFill="1" applyBorder="1" applyAlignment="1">
      <alignment horizontal="center" vertical="center" wrapText="1"/>
    </xf>
    <xf numFmtId="0" fontId="12" fillId="2" borderId="9" xfId="0" applyFont="1" applyFill="1" applyBorder="1" applyAlignment="1">
      <alignment vertical="center"/>
    </xf>
    <xf numFmtId="0" fontId="12" fillId="2" borderId="21" xfId="0" applyFont="1" applyFill="1" applyBorder="1" applyAlignment="1">
      <alignment vertical="center"/>
    </xf>
    <xf numFmtId="1" fontId="14" fillId="2" borderId="22" xfId="0" applyNumberFormat="1" applyFont="1" applyFill="1" applyBorder="1" applyAlignment="1" applyProtection="1">
      <alignment horizontal="center" vertical="center"/>
      <protection locked="0"/>
    </xf>
    <xf numFmtId="0" fontId="17" fillId="2" borderId="2" xfId="0" applyFont="1" applyFill="1" applyBorder="1" applyAlignment="1">
      <alignment horizontal="center" vertical="center" wrapText="1"/>
    </xf>
    <xf numFmtId="0" fontId="17" fillId="2" borderId="23" xfId="0" applyFont="1" applyFill="1" applyBorder="1" applyAlignment="1">
      <alignment vertical="center"/>
    </xf>
    <xf numFmtId="0" fontId="12" fillId="2" borderId="23" xfId="0" applyFont="1" applyFill="1" applyBorder="1" applyAlignment="1">
      <alignment vertical="center"/>
    </xf>
    <xf numFmtId="1" fontId="14" fillId="2" borderId="24" xfId="0" applyNumberFormat="1" applyFont="1" applyFill="1" applyBorder="1" applyAlignment="1" applyProtection="1">
      <alignment horizontal="center" vertical="center"/>
      <protection locked="0"/>
    </xf>
    <xf numFmtId="0" fontId="12" fillId="2" borderId="25" xfId="0" applyFont="1" applyFill="1" applyBorder="1" applyAlignment="1">
      <alignment vertical="center" wrapText="1"/>
    </xf>
    <xf numFmtId="0" fontId="12" fillId="2" borderId="26" xfId="0" applyFont="1" applyFill="1" applyBorder="1" applyAlignment="1">
      <alignment vertical="center"/>
    </xf>
    <xf numFmtId="0" fontId="12" fillId="2" borderId="27" xfId="0" applyFont="1" applyFill="1" applyBorder="1" applyAlignment="1">
      <alignment vertical="center" wrapText="1"/>
    </xf>
    <xf numFmtId="0" fontId="12" fillId="2" borderId="28" xfId="0" applyFont="1" applyFill="1" applyBorder="1" applyAlignment="1">
      <alignment vertical="center"/>
    </xf>
    <xf numFmtId="0" fontId="12" fillId="2" borderId="29" xfId="0" applyFont="1" applyFill="1" applyBorder="1" applyAlignment="1">
      <alignment vertical="center" wrapText="1"/>
    </xf>
    <xf numFmtId="1" fontId="14" fillId="2" borderId="30" xfId="0" applyNumberFormat="1" applyFont="1" applyFill="1" applyBorder="1" applyAlignment="1" applyProtection="1">
      <alignment horizontal="center" vertical="center"/>
      <protection locked="0"/>
    </xf>
    <xf numFmtId="164" fontId="14" fillId="2" borderId="31" xfId="0" applyNumberFormat="1" applyFont="1" applyFill="1" applyBorder="1" applyAlignment="1">
      <alignment horizontal="center" vertical="center"/>
    </xf>
    <xf numFmtId="0" fontId="14" fillId="2" borderId="0" xfId="0" applyFont="1" applyFill="1" applyAlignment="1">
      <alignment horizontal="center" wrapText="1"/>
    </xf>
    <xf numFmtId="1" fontId="18" fillId="2" borderId="32" xfId="0" applyNumberFormat="1" applyFont="1" applyFill="1" applyBorder="1" applyAlignment="1" applyProtection="1">
      <alignment horizontal="center" vertical="center"/>
      <protection locked="0"/>
    </xf>
    <xf numFmtId="164" fontId="12" fillId="2" borderId="0" xfId="0" applyNumberFormat="1" applyFont="1" applyFill="1"/>
    <xf numFmtId="0" fontId="3" fillId="2" borderId="0" xfId="0" applyFont="1" applyFill="1" applyAlignment="1">
      <alignment horizontal="right" vertical="top" wrapText="1"/>
    </xf>
    <xf numFmtId="0" fontId="5" fillId="2" borderId="0" xfId="0" applyFont="1" applyFill="1" applyBorder="1" applyAlignment="1">
      <alignment vertical="top"/>
    </xf>
    <xf numFmtId="0" fontId="5" fillId="0" borderId="0" xfId="0" applyFont="1" applyBorder="1" applyAlignment="1">
      <alignment vertical="top"/>
    </xf>
    <xf numFmtId="0" fontId="2" fillId="2" borderId="0" xfId="0" applyFont="1" applyFill="1" applyBorder="1" applyAlignment="1">
      <alignment horizontal="center" vertical="top"/>
    </xf>
    <xf numFmtId="0" fontId="20" fillId="2" borderId="0" xfId="0" applyFont="1" applyFill="1" applyBorder="1" applyAlignment="1">
      <alignment vertical="top"/>
    </xf>
    <xf numFmtId="1" fontId="2" fillId="2" borderId="0" xfId="0" applyNumberFormat="1" applyFont="1" applyFill="1" applyBorder="1" applyAlignment="1" applyProtection="1">
      <alignment horizontal="center" vertical="top"/>
      <protection locked="0"/>
    </xf>
    <xf numFmtId="0" fontId="5" fillId="2" borderId="0" xfId="0" applyFont="1" applyFill="1" applyAlignment="1">
      <alignment vertical="top"/>
    </xf>
    <xf numFmtId="1" fontId="21" fillId="2" borderId="0" xfId="0" applyNumberFormat="1" applyFont="1" applyFill="1" applyBorder="1" applyAlignment="1">
      <alignment horizontal="center" vertical="center"/>
    </xf>
    <xf numFmtId="0" fontId="5" fillId="0" borderId="32" xfId="0" applyFont="1" applyBorder="1"/>
    <xf numFmtId="0" fontId="5" fillId="0" borderId="0" xfId="0" applyFont="1" applyBorder="1"/>
    <xf numFmtId="0" fontId="24" fillId="0" borderId="0" xfId="0" applyFont="1" applyBorder="1"/>
    <xf numFmtId="1" fontId="26" fillId="2" borderId="7" xfId="0" applyNumberFormat="1" applyFont="1" applyFill="1" applyBorder="1" applyAlignment="1">
      <alignment horizontal="center" vertical="center"/>
    </xf>
    <xf numFmtId="164" fontId="27" fillId="2" borderId="37" xfId="0" applyNumberFormat="1" applyFont="1" applyFill="1" applyBorder="1" applyAlignment="1" applyProtection="1">
      <alignment horizontal="center" vertical="center"/>
      <protection locked="0"/>
    </xf>
    <xf numFmtId="164" fontId="27" fillId="2" borderId="22" xfId="0" applyNumberFormat="1" applyFont="1" applyFill="1" applyBorder="1" applyAlignment="1" applyProtection="1">
      <alignment horizontal="center" vertical="center"/>
      <protection locked="0"/>
    </xf>
    <xf numFmtId="164" fontId="27" fillId="2" borderId="24" xfId="0" applyNumberFormat="1" applyFont="1" applyFill="1" applyBorder="1" applyAlignment="1" applyProtection="1">
      <alignment horizontal="center" vertical="center"/>
      <protection locked="0"/>
    </xf>
    <xf numFmtId="164" fontId="27" fillId="2" borderId="12" xfId="0" applyNumberFormat="1" applyFont="1" applyFill="1" applyBorder="1" applyAlignment="1" applyProtection="1">
      <alignment horizontal="center" vertical="center"/>
      <protection locked="0"/>
    </xf>
    <xf numFmtId="164" fontId="27" fillId="2" borderId="38" xfId="0" applyNumberFormat="1" applyFont="1" applyFill="1" applyBorder="1" applyAlignment="1" applyProtection="1">
      <alignment horizontal="center" vertical="center"/>
      <protection locked="0"/>
    </xf>
    <xf numFmtId="0" fontId="31" fillId="2" borderId="1" xfId="0" applyFont="1" applyFill="1" applyBorder="1" applyAlignment="1" applyProtection="1">
      <alignment horizontal="left"/>
      <protection locked="0"/>
    </xf>
    <xf numFmtId="14" fontId="31" fillId="2" borderId="1" xfId="0" applyNumberFormat="1" applyFont="1" applyFill="1" applyBorder="1" applyAlignment="1" applyProtection="1">
      <alignment horizontal="left"/>
      <protection locked="0"/>
    </xf>
    <xf numFmtId="0" fontId="31" fillId="0" borderId="1" xfId="0" applyFont="1" applyBorder="1" applyAlignment="1" applyProtection="1">
      <alignment horizontal="left"/>
      <protection locked="0"/>
    </xf>
    <xf numFmtId="1" fontId="14" fillId="2" borderId="12" xfId="0" applyNumberFormat="1" applyFont="1" applyFill="1" applyBorder="1" applyAlignment="1" applyProtection="1">
      <alignment horizontal="center" vertical="center"/>
      <protection locked="0"/>
    </xf>
    <xf numFmtId="1" fontId="14" fillId="2" borderId="39" xfId="0" applyNumberFormat="1" applyFont="1" applyFill="1" applyBorder="1" applyAlignment="1" applyProtection="1">
      <alignment horizontal="center" vertical="center"/>
      <protection locked="0"/>
    </xf>
    <xf numFmtId="0" fontId="33" fillId="3" borderId="7" xfId="0" applyFont="1" applyFill="1" applyBorder="1" applyAlignment="1" applyProtection="1">
      <alignment vertical="center"/>
      <protection locked="0"/>
    </xf>
    <xf numFmtId="0" fontId="41" fillId="0" borderId="0" xfId="0" applyFont="1" applyAlignment="1">
      <alignment vertical="center"/>
    </xf>
    <xf numFmtId="0" fontId="41" fillId="5" borderId="47" xfId="0" applyFont="1" applyFill="1" applyBorder="1" applyAlignment="1">
      <alignment horizontal="center" vertical="center" wrapText="1"/>
    </xf>
    <xf numFmtId="0" fontId="0" fillId="0" borderId="33" xfId="0" applyBorder="1"/>
    <xf numFmtId="0" fontId="0" fillId="0" borderId="32" xfId="0" applyBorder="1"/>
    <xf numFmtId="0" fontId="0" fillId="0" borderId="34" xfId="0" applyBorder="1"/>
    <xf numFmtId="0" fontId="35" fillId="6" borderId="12" xfId="0" applyFont="1" applyFill="1" applyBorder="1" applyAlignment="1">
      <alignment horizontal="left" vertical="center" wrapText="1"/>
    </xf>
    <xf numFmtId="0" fontId="35" fillId="6" borderId="22" xfId="0" applyFont="1" applyFill="1" applyBorder="1" applyAlignment="1">
      <alignment horizontal="left" vertical="center" wrapText="1"/>
    </xf>
    <xf numFmtId="0" fontId="35" fillId="6" borderId="37" xfId="0" applyFont="1" applyFill="1" applyBorder="1" applyAlignment="1">
      <alignment horizontal="left" vertical="center" wrapText="1"/>
    </xf>
    <xf numFmtId="0" fontId="35" fillId="6" borderId="24" xfId="0" applyFont="1" applyFill="1" applyBorder="1" applyAlignment="1">
      <alignment horizontal="left" vertical="center" wrapText="1"/>
    </xf>
    <xf numFmtId="0" fontId="35" fillId="6" borderId="38" xfId="0" applyFont="1" applyFill="1" applyBorder="1" applyAlignment="1">
      <alignment horizontal="left" vertical="center" wrapText="1"/>
    </xf>
    <xf numFmtId="0" fontId="5" fillId="7" borderId="33" xfId="0" applyFont="1" applyFill="1" applyBorder="1" applyAlignment="1">
      <alignment horizontal="right" wrapText="1"/>
    </xf>
    <xf numFmtId="0" fontId="5" fillId="7" borderId="32" xfId="0" applyFont="1" applyFill="1" applyBorder="1" applyAlignment="1">
      <alignment wrapText="1"/>
    </xf>
    <xf numFmtId="0" fontId="32" fillId="7" borderId="32" xfId="0" applyFont="1" applyFill="1" applyBorder="1" applyAlignment="1">
      <alignment horizontal="left"/>
    </xf>
    <xf numFmtId="0" fontId="25" fillId="7" borderId="32" xfId="0" applyFont="1" applyFill="1" applyBorder="1" applyAlignment="1">
      <alignment horizontal="center" vertical="center"/>
    </xf>
    <xf numFmtId="0" fontId="22" fillId="7" borderId="32" xfId="0" applyFont="1" applyFill="1" applyBorder="1" applyAlignment="1">
      <alignment horizontal="center" vertical="center"/>
    </xf>
    <xf numFmtId="0" fontId="22" fillId="7" borderId="34" xfId="0" applyFont="1" applyFill="1" applyBorder="1" applyAlignment="1">
      <alignment horizontal="center" vertical="center"/>
    </xf>
    <xf numFmtId="0" fontId="36" fillId="7" borderId="35" xfId="0" applyFont="1" applyFill="1" applyBorder="1" applyAlignment="1">
      <alignment horizontal="center" vertical="center" wrapText="1"/>
    </xf>
    <xf numFmtId="0" fontId="36" fillId="7" borderId="0" xfId="0" applyFont="1" applyFill="1" applyBorder="1" applyAlignment="1">
      <alignment horizontal="center" vertical="center"/>
    </xf>
    <xf numFmtId="0" fontId="36" fillId="7" borderId="0" xfId="0" applyFont="1" applyFill="1" applyBorder="1" applyAlignment="1">
      <alignment horizontal="left" vertical="center"/>
    </xf>
    <xf numFmtId="0" fontId="37" fillId="7" borderId="0" xfId="0" applyFont="1" applyFill="1" applyBorder="1" applyAlignment="1">
      <alignment horizontal="left" vertical="center"/>
    </xf>
    <xf numFmtId="0" fontId="37" fillId="7" borderId="0" xfId="0" applyFont="1" applyFill="1" applyBorder="1"/>
    <xf numFmtId="0" fontId="37" fillId="7" borderId="0" xfId="0" applyFont="1" applyFill="1" applyBorder="1" applyAlignment="1">
      <alignment vertical="center"/>
    </xf>
    <xf numFmtId="0" fontId="37" fillId="7" borderId="0" xfId="0" applyFont="1" applyFill="1" applyBorder="1" applyProtection="1">
      <protection locked="0"/>
    </xf>
    <xf numFmtId="0" fontId="24" fillId="7" borderId="0" xfId="0" applyFont="1" applyFill="1" applyBorder="1"/>
    <xf numFmtId="0" fontId="24" fillId="7" borderId="36" xfId="0" applyFont="1" applyFill="1" applyBorder="1"/>
    <xf numFmtId="49" fontId="23" fillId="7" borderId="35" xfId="0" applyNumberFormat="1" applyFont="1" applyFill="1" applyBorder="1" applyAlignment="1">
      <alignment horizontal="center" vertical="top"/>
    </xf>
    <xf numFmtId="0" fontId="23" fillId="7" borderId="0" xfId="0" applyFont="1" applyFill="1" applyBorder="1" applyAlignment="1">
      <alignment horizontal="center" vertical="top"/>
    </xf>
    <xf numFmtId="0" fontId="24" fillId="7" borderId="0" xfId="0" applyFont="1" applyFill="1" applyBorder="1" applyAlignment="1">
      <alignment horizontal="left" vertical="top"/>
    </xf>
    <xf numFmtId="0" fontId="24" fillId="7" borderId="0" xfId="0" applyFont="1" applyFill="1" applyBorder="1" applyAlignment="1">
      <alignment vertical="top"/>
    </xf>
    <xf numFmtId="0" fontId="24" fillId="7" borderId="0" xfId="0" applyFont="1" applyFill="1" applyBorder="1" applyAlignment="1" applyProtection="1">
      <alignment vertical="top"/>
      <protection locked="0"/>
    </xf>
    <xf numFmtId="0" fontId="24" fillId="7" borderId="36" xfId="0" applyFont="1" applyFill="1" applyBorder="1" applyAlignment="1">
      <alignment vertical="top"/>
    </xf>
    <xf numFmtId="164" fontId="1" fillId="2" borderId="3" xfId="0" applyNumberFormat="1" applyFont="1" applyFill="1" applyBorder="1" applyAlignment="1">
      <alignment horizontal="center" vertical="center"/>
    </xf>
    <xf numFmtId="0" fontId="1" fillId="0" borderId="0" xfId="0" applyFont="1" applyAlignment="1">
      <alignment horizontal="center" vertical="center"/>
    </xf>
    <xf numFmtId="0" fontId="46" fillId="0" borderId="0" xfId="0" applyFont="1" applyAlignment="1">
      <alignment horizontal="left" vertical="center"/>
    </xf>
    <xf numFmtId="0" fontId="48" fillId="0" borderId="0" xfId="0" applyFont="1" applyAlignment="1">
      <alignment horizontal="left" vertical="center"/>
    </xf>
    <xf numFmtId="0" fontId="50" fillId="5" borderId="0" xfId="0" applyFont="1" applyFill="1" applyBorder="1" applyAlignment="1">
      <alignment vertical="center"/>
    </xf>
    <xf numFmtId="0" fontId="42" fillId="0" borderId="0" xfId="0" applyFont="1" applyAlignment="1">
      <alignment vertical="center"/>
    </xf>
    <xf numFmtId="0" fontId="41" fillId="0" borderId="0" xfId="0" applyFont="1" applyAlignment="1">
      <alignment horizontal="left" vertical="center" indent="4"/>
    </xf>
    <xf numFmtId="0" fontId="47" fillId="0" borderId="0" xfId="0" applyFont="1" applyAlignment="1">
      <alignment vertical="center"/>
    </xf>
    <xf numFmtId="0" fontId="41" fillId="0" borderId="0" xfId="0" applyFont="1" applyAlignment="1">
      <alignment horizontal="left" vertical="center" indent="2"/>
    </xf>
    <xf numFmtId="0" fontId="41" fillId="0" borderId="0" xfId="0" applyFont="1" applyAlignment="1">
      <alignment horizontal="left" vertical="center" indent="3"/>
    </xf>
    <xf numFmtId="0" fontId="53" fillId="0" borderId="0" xfId="0" applyFont="1" applyAlignment="1">
      <alignment horizontal="left" vertical="center" indent="4"/>
    </xf>
    <xf numFmtId="0" fontId="45" fillId="0" borderId="0" xfId="0" applyFont="1" applyAlignment="1">
      <alignment vertical="center"/>
    </xf>
    <xf numFmtId="0" fontId="55" fillId="0" borderId="0" xfId="0" applyFont="1" applyBorder="1"/>
    <xf numFmtId="0" fontId="6" fillId="0" borderId="0" xfId="0" applyFont="1" applyBorder="1"/>
    <xf numFmtId="0" fontId="28" fillId="0" borderId="0" xfId="0" applyFont="1" applyBorder="1"/>
    <xf numFmtId="0" fontId="23" fillId="0" borderId="0" xfId="0" applyFont="1" applyBorder="1"/>
    <xf numFmtId="0" fontId="2" fillId="0" borderId="0" xfId="0" applyFont="1" applyBorder="1"/>
    <xf numFmtId="0" fontId="0" fillId="7" borderId="0" xfId="0" applyFill="1" applyBorder="1"/>
    <xf numFmtId="0" fontId="0" fillId="7" borderId="0" xfId="0" applyFill="1"/>
    <xf numFmtId="0" fontId="41" fillId="5" borderId="61" xfId="0" applyFont="1" applyFill="1" applyBorder="1" applyAlignment="1">
      <alignment horizontal="center" vertical="center" wrapText="1"/>
    </xf>
    <xf numFmtId="0" fontId="41" fillId="5" borderId="63" xfId="0" applyFont="1" applyFill="1" applyBorder="1" applyAlignment="1">
      <alignment horizontal="center" vertical="center" wrapText="1"/>
    </xf>
    <xf numFmtId="0" fontId="41" fillId="5" borderId="29" xfId="0" applyFont="1" applyFill="1" applyBorder="1" applyAlignment="1">
      <alignment horizontal="center" vertical="center" wrapText="1"/>
    </xf>
    <xf numFmtId="0" fontId="44" fillId="4" borderId="40" xfId="0" applyFont="1" applyFill="1" applyBorder="1" applyAlignment="1">
      <alignment vertical="center" wrapText="1"/>
    </xf>
    <xf numFmtId="0" fontId="44" fillId="4" borderId="8" xfId="0" applyFont="1" applyFill="1" applyBorder="1" applyAlignment="1">
      <alignment horizontal="center" vertical="center" wrapText="1"/>
    </xf>
    <xf numFmtId="0" fontId="56" fillId="4" borderId="40" xfId="0" applyFont="1" applyFill="1" applyBorder="1" applyAlignment="1">
      <alignment vertical="center" wrapText="1"/>
    </xf>
    <xf numFmtId="0" fontId="56" fillId="4" borderId="7" xfId="0" applyFont="1" applyFill="1" applyBorder="1" applyAlignment="1">
      <alignment horizontal="center" vertical="center" wrapText="1"/>
    </xf>
    <xf numFmtId="0" fontId="56" fillId="4" borderId="8" xfId="0" applyFont="1" applyFill="1" applyBorder="1" applyAlignment="1">
      <alignment horizontal="center" vertical="center" wrapText="1"/>
    </xf>
    <xf numFmtId="0" fontId="41" fillId="5" borderId="48" xfId="0" applyFont="1" applyFill="1" applyBorder="1" applyAlignment="1">
      <alignment horizontal="center" vertical="center" wrapText="1"/>
    </xf>
    <xf numFmtId="0" fontId="41" fillId="0" borderId="0" xfId="0" quotePrefix="1" applyFont="1" applyAlignment="1">
      <alignment horizontal="left" vertical="center" indent="4"/>
    </xf>
    <xf numFmtId="0" fontId="59" fillId="5" borderId="56" xfId="0" applyFont="1" applyFill="1" applyBorder="1" applyAlignment="1">
      <alignment vertical="center" wrapText="1"/>
    </xf>
    <xf numFmtId="0" fontId="59" fillId="5" borderId="62" xfId="0" applyFont="1" applyFill="1" applyBorder="1" applyAlignment="1">
      <alignment vertical="center" wrapText="1"/>
    </xf>
    <xf numFmtId="0" fontId="59" fillId="5" borderId="40" xfId="0" applyFont="1" applyFill="1" applyBorder="1" applyAlignment="1">
      <alignment vertical="center" wrapText="1"/>
    </xf>
    <xf numFmtId="0" fontId="59" fillId="5" borderId="35" xfId="0" applyFont="1" applyFill="1" applyBorder="1" applyAlignment="1">
      <alignment vertical="center" wrapText="1"/>
    </xf>
    <xf numFmtId="0" fontId="59" fillId="5" borderId="33" xfId="0" applyFont="1" applyFill="1" applyBorder="1" applyAlignment="1">
      <alignment vertical="center" wrapText="1"/>
    </xf>
    <xf numFmtId="0" fontId="59" fillId="5" borderId="30" xfId="0" applyFont="1" applyFill="1" applyBorder="1" applyAlignment="1">
      <alignment vertical="center" wrapText="1"/>
    </xf>
    <xf numFmtId="0" fontId="43" fillId="0" borderId="0" xfId="0" applyFont="1" applyAlignment="1">
      <alignment vertical="center"/>
    </xf>
    <xf numFmtId="0" fontId="12" fillId="2" borderId="9" xfId="0" applyFont="1" applyFill="1" applyBorder="1" applyAlignment="1">
      <alignment vertical="center" wrapText="1"/>
    </xf>
    <xf numFmtId="0" fontId="12" fillId="2" borderId="21" xfId="0" applyFont="1" applyFill="1" applyBorder="1" applyAlignment="1">
      <alignment vertical="center" wrapText="1"/>
    </xf>
    <xf numFmtId="0" fontId="12" fillId="2" borderId="14" xfId="0" applyFont="1" applyFill="1" applyBorder="1" applyAlignment="1">
      <alignment vertical="center" wrapText="1"/>
    </xf>
    <xf numFmtId="0" fontId="12" fillId="2" borderId="14" xfId="0" applyFont="1" applyFill="1" applyBorder="1" applyAlignment="1">
      <alignment wrapText="1"/>
    </xf>
    <xf numFmtId="0" fontId="12" fillId="2" borderId="15" xfId="0" applyFont="1" applyFill="1" applyBorder="1" applyAlignment="1">
      <alignment wrapText="1"/>
    </xf>
    <xf numFmtId="0" fontId="12" fillId="2" borderId="32" xfId="0" applyFont="1" applyFill="1" applyBorder="1" applyAlignment="1">
      <alignment vertical="center" wrapText="1"/>
    </xf>
    <xf numFmtId="0" fontId="12" fillId="0" borderId="32" xfId="0" applyFont="1" applyBorder="1" applyAlignment="1">
      <alignment vertical="center" wrapText="1"/>
    </xf>
    <xf numFmtId="0" fontId="12" fillId="0" borderId="34" xfId="0" applyFont="1" applyBorder="1" applyAlignment="1">
      <alignment vertical="center" wrapText="1"/>
    </xf>
    <xf numFmtId="0" fontId="1" fillId="0" borderId="0" xfId="0" applyFont="1" applyAlignment="1">
      <alignment horizontal="center" vertical="center"/>
    </xf>
    <xf numFmtId="0" fontId="29" fillId="6" borderId="0" xfId="0" applyFont="1" applyFill="1" applyAlignment="1" applyProtection="1">
      <alignment horizontal="center"/>
      <protection locked="0"/>
    </xf>
    <xf numFmtId="0" fontId="30" fillId="6" borderId="0" xfId="0" applyFont="1" applyFill="1" applyAlignment="1">
      <alignment horizontal="center"/>
    </xf>
    <xf numFmtId="0" fontId="40" fillId="6" borderId="0" xfId="0" applyFont="1" applyFill="1" applyAlignment="1">
      <alignment horizontal="center"/>
    </xf>
    <xf numFmtId="0" fontId="12" fillId="0" borderId="15" xfId="0" applyFont="1" applyBorder="1" applyAlignment="1">
      <alignment horizontal="left" wrapText="1"/>
    </xf>
    <xf numFmtId="0" fontId="12" fillId="0" borderId="18" xfId="0" applyFont="1" applyBorder="1" applyAlignment="1">
      <alignment horizontal="left" wrapText="1"/>
    </xf>
    <xf numFmtId="0" fontId="12" fillId="0" borderId="13" xfId="0" applyFont="1" applyBorder="1" applyAlignment="1">
      <alignment horizontal="left" wrapText="1"/>
    </xf>
    <xf numFmtId="0" fontId="12" fillId="2" borderId="15" xfId="0" applyFont="1" applyFill="1" applyBorder="1" applyAlignment="1">
      <alignment vertical="center" wrapText="1"/>
    </xf>
    <xf numFmtId="0" fontId="12" fillId="0" borderId="18" xfId="0" applyFont="1" applyBorder="1" applyAlignment="1">
      <alignment vertical="center" wrapText="1"/>
    </xf>
    <xf numFmtId="0" fontId="12" fillId="0" borderId="13" xfId="0" applyFont="1" applyBorder="1" applyAlignment="1">
      <alignment vertical="center" wrapText="1"/>
    </xf>
    <xf numFmtId="0" fontId="12" fillId="2" borderId="14" xfId="0" applyFont="1" applyFill="1" applyBorder="1" applyAlignment="1">
      <alignment vertical="center"/>
    </xf>
    <xf numFmtId="0" fontId="18" fillId="2" borderId="40" xfId="0" applyFont="1" applyFill="1" applyBorder="1" applyAlignment="1">
      <alignment horizontal="center" vertical="center"/>
    </xf>
    <xf numFmtId="0" fontId="19" fillId="2" borderId="8" xfId="0" applyFont="1" applyFill="1" applyBorder="1" applyAlignment="1"/>
    <xf numFmtId="0" fontId="14" fillId="2" borderId="40" xfId="0" applyFont="1" applyFill="1" applyBorder="1" applyAlignment="1">
      <alignment horizontal="left" vertical="center"/>
    </xf>
    <xf numFmtId="0" fontId="12" fillId="2" borderId="41" xfId="0" applyFont="1" applyFill="1" applyBorder="1" applyAlignment="1">
      <alignment vertical="center"/>
    </xf>
    <xf numFmtId="0" fontId="12" fillId="2" borderId="8" xfId="0" applyFont="1" applyFill="1" applyBorder="1" applyAlignment="1">
      <alignment vertical="center"/>
    </xf>
    <xf numFmtId="0" fontId="12" fillId="2" borderId="16" xfId="0" applyFont="1" applyFill="1" applyBorder="1" applyAlignment="1">
      <alignment vertical="center" wrapText="1"/>
    </xf>
    <xf numFmtId="0" fontId="12" fillId="2" borderId="18" xfId="0" applyFont="1" applyFill="1" applyBorder="1" applyAlignment="1"/>
    <xf numFmtId="0" fontId="12" fillId="0" borderId="13" xfId="0" applyFont="1" applyBorder="1" applyAlignment="1"/>
    <xf numFmtId="0" fontId="12" fillId="2" borderId="23" xfId="0" applyFont="1" applyFill="1" applyBorder="1" applyAlignment="1">
      <alignment vertical="center" wrapText="1"/>
    </xf>
    <xf numFmtId="0" fontId="12" fillId="2" borderId="42" xfId="0" applyFont="1" applyFill="1" applyBorder="1" applyAlignment="1">
      <alignment vertical="center" wrapText="1"/>
    </xf>
    <xf numFmtId="0" fontId="12" fillId="2" borderId="40"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43" xfId="0" applyFont="1" applyFill="1" applyBorder="1" applyAlignment="1">
      <alignment vertical="center" wrapText="1"/>
    </xf>
    <xf numFmtId="0" fontId="12" fillId="2" borderId="44" xfId="0" applyFont="1" applyFill="1" applyBorder="1" applyAlignment="1">
      <alignment vertical="center" wrapText="1"/>
    </xf>
    <xf numFmtId="0" fontId="24" fillId="7" borderId="0" xfId="0" applyFont="1" applyFill="1" applyBorder="1" applyAlignment="1">
      <alignment horizontal="left" vertical="top" wrapText="1"/>
    </xf>
    <xf numFmtId="0" fontId="24" fillId="7" borderId="36" xfId="0" applyFont="1" applyFill="1" applyBorder="1" applyAlignment="1">
      <alignment horizontal="left" vertical="top" wrapText="1"/>
    </xf>
    <xf numFmtId="49" fontId="36" fillId="7" borderId="30" xfId="0" applyNumberFormat="1" applyFont="1" applyFill="1" applyBorder="1" applyAlignment="1">
      <alignment horizontal="left" vertical="top" wrapText="1"/>
    </xf>
    <xf numFmtId="49" fontId="37" fillId="7" borderId="1" xfId="0" applyNumberFormat="1" applyFont="1" applyFill="1" applyBorder="1" applyAlignment="1">
      <alignment horizontal="left" vertical="top" wrapText="1"/>
    </xf>
    <xf numFmtId="49" fontId="37" fillId="7" borderId="29" xfId="0" applyNumberFormat="1" applyFont="1" applyFill="1" applyBorder="1" applyAlignment="1">
      <alignment horizontal="left" vertical="top" wrapText="1"/>
    </xf>
    <xf numFmtId="0" fontId="12" fillId="2" borderId="15" xfId="0" applyFont="1" applyFill="1" applyBorder="1" applyAlignment="1">
      <alignment vertical="top" wrapText="1"/>
    </xf>
    <xf numFmtId="0" fontId="12" fillId="0" borderId="13" xfId="0" applyFont="1" applyBorder="1" applyAlignment="1">
      <alignment wrapText="1"/>
    </xf>
    <xf numFmtId="0" fontId="17" fillId="2" borderId="15" xfId="0" applyFont="1" applyFill="1" applyBorder="1" applyAlignment="1">
      <alignment vertical="center" wrapText="1"/>
    </xf>
    <xf numFmtId="0" fontId="17" fillId="0" borderId="19" xfId="0" applyFont="1" applyBorder="1" applyAlignment="1">
      <alignment vertical="center" wrapText="1"/>
    </xf>
    <xf numFmtId="0" fontId="15" fillId="2" borderId="15" xfId="0" applyFont="1" applyFill="1" applyBorder="1" applyAlignment="1">
      <alignment horizontal="center" vertical="center" wrapText="1"/>
    </xf>
    <xf numFmtId="0" fontId="12" fillId="0" borderId="18" xfId="0" applyFont="1" applyBorder="1" applyAlignment="1">
      <alignment horizontal="center" vertical="center" wrapText="1"/>
    </xf>
    <xf numFmtId="0" fontId="59" fillId="5" borderId="58" xfId="0" applyFont="1" applyFill="1" applyBorder="1" applyAlignment="1">
      <alignment horizontal="left" vertical="center" wrapText="1"/>
    </xf>
    <xf numFmtId="0" fontId="59" fillId="5" borderId="56" xfId="0" applyFont="1" applyFill="1" applyBorder="1" applyAlignment="1">
      <alignment horizontal="left" vertical="center" wrapText="1"/>
    </xf>
    <xf numFmtId="0" fontId="41" fillId="5" borderId="35" xfId="0" applyFont="1" applyFill="1" applyBorder="1" applyAlignment="1">
      <alignment vertical="center" wrapText="1"/>
    </xf>
    <xf numFmtId="0" fontId="41" fillId="5" borderId="0" xfId="0" applyFont="1" applyFill="1" applyBorder="1" applyAlignment="1">
      <alignment vertical="center" wrapText="1"/>
    </xf>
    <xf numFmtId="0" fontId="41" fillId="5" borderId="36" xfId="0" applyFont="1" applyFill="1" applyBorder="1" applyAlignment="1">
      <alignment vertical="center" wrapText="1"/>
    </xf>
    <xf numFmtId="0" fontId="41" fillId="5" borderId="30" xfId="0" applyFont="1" applyFill="1" applyBorder="1" applyAlignment="1">
      <alignment vertical="center" wrapText="1"/>
    </xf>
    <xf numFmtId="0" fontId="41" fillId="5" borderId="1" xfId="0" applyFont="1" applyFill="1" applyBorder="1" applyAlignment="1">
      <alignment vertical="center" wrapText="1"/>
    </xf>
    <xf numFmtId="0" fontId="41" fillId="5" borderId="29" xfId="0" applyFont="1" applyFill="1" applyBorder="1" applyAlignment="1">
      <alignment vertical="center" wrapText="1"/>
    </xf>
    <xf numFmtId="0" fontId="41" fillId="5" borderId="52" xfId="0" applyFont="1" applyFill="1" applyBorder="1" applyAlignment="1">
      <alignment horizontal="center" vertical="center" wrapText="1"/>
    </xf>
    <xf numFmtId="0" fontId="41" fillId="5" borderId="53" xfId="0" applyFont="1" applyFill="1" applyBorder="1" applyAlignment="1">
      <alignment horizontal="center" vertical="center" wrapText="1"/>
    </xf>
    <xf numFmtId="0" fontId="41" fillId="5" borderId="57" xfId="0" applyFont="1" applyFill="1" applyBorder="1" applyAlignment="1">
      <alignment horizontal="center" vertical="center" wrapText="1"/>
    </xf>
    <xf numFmtId="0" fontId="41" fillId="0" borderId="50"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51" xfId="0" applyFont="1" applyBorder="1" applyAlignment="1">
      <alignment horizontal="center" vertical="center" wrapText="1"/>
    </xf>
    <xf numFmtId="0" fontId="44" fillId="4" borderId="40" xfId="0" applyFont="1" applyFill="1" applyBorder="1" applyAlignment="1">
      <alignment horizontal="center" vertical="center" wrapText="1"/>
    </xf>
    <xf numFmtId="0" fontId="44" fillId="4" borderId="41"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1" fillId="5" borderId="40" xfId="0" applyFont="1" applyFill="1" applyBorder="1" applyAlignment="1">
      <alignment vertical="center" wrapText="1"/>
    </xf>
    <xf numFmtId="0" fontId="41" fillId="5" borderId="41" xfId="0" applyFont="1" applyFill="1" applyBorder="1" applyAlignment="1">
      <alignment vertical="center" wrapText="1"/>
    </xf>
    <xf numFmtId="0" fontId="41" fillId="5" borderId="8" xfId="0" applyFont="1" applyFill="1" applyBorder="1" applyAlignment="1">
      <alignment vertical="center" wrapText="1"/>
    </xf>
    <xf numFmtId="0" fontId="41" fillId="5" borderId="33" xfId="0" applyFont="1" applyFill="1" applyBorder="1" applyAlignment="1">
      <alignment vertical="center" wrapText="1"/>
    </xf>
    <xf numFmtId="0" fontId="41" fillId="5" borderId="32" xfId="0" applyFont="1" applyFill="1" applyBorder="1" applyAlignment="1">
      <alignment vertical="center" wrapText="1"/>
    </xf>
    <xf numFmtId="0" fontId="41" fillId="5" borderId="34" xfId="0" applyFont="1" applyFill="1" applyBorder="1" applyAlignment="1">
      <alignment vertical="center" wrapText="1"/>
    </xf>
    <xf numFmtId="0" fontId="41" fillId="5" borderId="55" xfId="0" applyFont="1" applyFill="1" applyBorder="1" applyAlignment="1">
      <alignment horizontal="center" vertical="center" wrapText="1"/>
    </xf>
    <xf numFmtId="0" fontId="41" fillId="5" borderId="49" xfId="0" applyFont="1" applyFill="1" applyBorder="1" applyAlignment="1">
      <alignment horizontal="center" vertical="center" wrapText="1"/>
    </xf>
    <xf numFmtId="0" fontId="41" fillId="5" borderId="60" xfId="0" applyFont="1" applyFill="1" applyBorder="1" applyAlignment="1">
      <alignment horizontal="center" vertical="center" wrapText="1"/>
    </xf>
    <xf numFmtId="0" fontId="57" fillId="4" borderId="41" xfId="0" applyFont="1" applyFill="1" applyBorder="1" applyAlignment="1">
      <alignment horizontal="center" vertical="center" wrapText="1"/>
    </xf>
    <xf numFmtId="0" fontId="41" fillId="5" borderId="55" xfId="0" applyFont="1" applyFill="1" applyBorder="1" applyAlignment="1">
      <alignment horizontal="center" vertical="top" wrapText="1"/>
    </xf>
    <xf numFmtId="0" fontId="41" fillId="5" borderId="49" xfId="0" applyFont="1" applyFill="1" applyBorder="1" applyAlignment="1">
      <alignment horizontal="center" vertical="top" wrapText="1"/>
    </xf>
    <xf numFmtId="0" fontId="41" fillId="5" borderId="60" xfId="0" applyFont="1" applyFill="1" applyBorder="1" applyAlignment="1">
      <alignment horizontal="center" vertical="top" wrapText="1"/>
    </xf>
    <xf numFmtId="0" fontId="41" fillId="5" borderId="45" xfId="0" applyFont="1" applyFill="1" applyBorder="1" applyAlignment="1">
      <alignment horizontal="center" wrapText="1"/>
    </xf>
    <xf numFmtId="0" fontId="41" fillId="5" borderId="46" xfId="0" applyFont="1" applyFill="1" applyBorder="1" applyAlignment="1">
      <alignment horizontal="center" wrapText="1"/>
    </xf>
    <xf numFmtId="0" fontId="41" fillId="5" borderId="59" xfId="0" applyFont="1" applyFill="1" applyBorder="1" applyAlignment="1">
      <alignment horizontal="center" wrapText="1"/>
    </xf>
    <xf numFmtId="0" fontId="41" fillId="5" borderId="54" xfId="0" applyFont="1" applyFill="1" applyBorder="1" applyAlignment="1">
      <alignment horizontal="center" vertical="center" wrapText="1"/>
    </xf>
    <xf numFmtId="0" fontId="41" fillId="5" borderId="4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5C7F9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323850</xdr:colOff>
          <xdr:row>37</xdr:row>
          <xdr:rowOff>180975</xdr:rowOff>
        </xdr:from>
        <xdr:to>
          <xdr:col>5</xdr:col>
          <xdr:colOff>333375</xdr:colOff>
          <xdr:row>37</xdr:row>
          <xdr:rowOff>523875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Print</a:t>
              </a:r>
            </a:p>
          </xdr:txBody>
        </xdr:sp>
        <xdr:clientData fPrintsWithSheet="0"/>
      </xdr:twoCellAnchor>
    </mc:Choice>
    <mc:Fallback/>
  </mc:AlternateContent>
  <xdr:twoCellAnchor editAs="oneCell">
    <xdr:from>
      <xdr:col>12</xdr:col>
      <xdr:colOff>95251</xdr:colOff>
      <xdr:row>0</xdr:row>
      <xdr:rowOff>50800</xdr:rowOff>
    </xdr:from>
    <xdr:to>
      <xdr:col>16</xdr:col>
      <xdr:colOff>152400</xdr:colOff>
      <xdr:row>1</xdr:row>
      <xdr:rowOff>148896</xdr:rowOff>
    </xdr:to>
    <xdr:pic>
      <xdr:nvPicPr>
        <xdr:cNvPr id="1060" name="Picture 35" descr="letterhead_norm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3651" y="50800"/>
          <a:ext cx="1111249" cy="580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313055</xdr:colOff>
      <xdr:row>14</xdr:row>
      <xdr:rowOff>226060</xdr:rowOff>
    </xdr:from>
    <xdr:to>
      <xdr:col>7</xdr:col>
      <xdr:colOff>33655</xdr:colOff>
      <xdr:row>14</xdr:row>
      <xdr:rowOff>226060</xdr:rowOff>
    </xdr:to>
    <xdr:cxnSp macro="">
      <xdr:nvCxnSpPr>
        <xdr:cNvPr id="8" name="Line 356"/>
        <xdr:cNvCxnSpPr>
          <a:cxnSpLocks noChangeShapeType="1"/>
        </xdr:cNvCxnSpPr>
      </xdr:nvCxnSpPr>
      <xdr:spPr bwMode="auto">
        <a:xfrm flipH="1">
          <a:off x="2218055" y="3724910"/>
          <a:ext cx="1447800" cy="0"/>
        </a:xfrm>
        <a:prstGeom prst="line">
          <a:avLst/>
        </a:prstGeom>
        <a:noFill/>
        <a:ln w="9525">
          <a:solidFill>
            <a:srgbClr val="C0C0C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215900</xdr:colOff>
      <xdr:row>13</xdr:row>
      <xdr:rowOff>9524</xdr:rowOff>
    </xdr:from>
    <xdr:to>
      <xdr:col>24</xdr:col>
      <xdr:colOff>13335</xdr:colOff>
      <xdr:row>13</xdr:row>
      <xdr:rowOff>266699</xdr:rowOff>
    </xdr:to>
    <xdr:sp macro="" textlink="">
      <xdr:nvSpPr>
        <xdr:cNvPr id="9" name="Text Box 2"/>
        <xdr:cNvSpPr txBox="1">
          <a:spLocks noChangeArrowheads="1"/>
        </xdr:cNvSpPr>
      </xdr:nvSpPr>
      <xdr:spPr bwMode="auto">
        <a:xfrm>
          <a:off x="17881600" y="4594224"/>
          <a:ext cx="4394835" cy="257175"/>
        </a:xfrm>
        <a:prstGeom prst="rect">
          <a:avLst/>
        </a:prstGeom>
        <a:solidFill>
          <a:srgbClr val="FFFFFF"/>
        </a:solidFill>
        <a:ln w="9525">
          <a:solidFill>
            <a:srgbClr val="FFFFFF"/>
          </a:solidFill>
          <a:miter lim="800000"/>
          <a:headEnd/>
          <a:tailEnd/>
        </a:ln>
      </xdr:spPr>
      <xdr:txBody>
        <a:bodyPr rot="0" vert="horz" wrap="square" lIns="91440" tIns="27432" rIns="91440" bIns="27432" anchor="t" anchorCtr="0" upright="1">
          <a:noAutofit/>
        </a:bodyPr>
        <a:lstStyle/>
        <a:p>
          <a:pPr algn="ctr">
            <a:lnSpc>
              <a:spcPct val="115000"/>
            </a:lnSpc>
            <a:spcAft>
              <a:spcPts val="1000"/>
            </a:spcAft>
          </a:pPr>
          <a:r>
            <a:rPr lang="en-US" sz="900">
              <a:effectLst/>
              <a:latin typeface="Calibri"/>
              <a:ea typeface="Calibri"/>
              <a:cs typeface="Calibri"/>
            </a:rPr>
            <a:t>Skid Option: Lifting; and/or Transportation/Environmental Loading Analysis</a:t>
          </a:r>
          <a:endParaRPr lang="en-US" sz="1100">
            <a:effectLst/>
            <a:latin typeface="Calibri"/>
            <a:ea typeface="Calibri"/>
            <a:cs typeface="Times New Roman"/>
          </a:endParaRPr>
        </a:p>
      </xdr:txBody>
    </xdr:sp>
    <xdr:clientData/>
  </xdr:twoCellAnchor>
  <xdr:twoCellAnchor editAs="oneCell">
    <xdr:from>
      <xdr:col>23</xdr:col>
      <xdr:colOff>88900</xdr:colOff>
      <xdr:row>0</xdr:row>
      <xdr:rowOff>139700</xdr:rowOff>
    </xdr:from>
    <xdr:to>
      <xdr:col>23</xdr:col>
      <xdr:colOff>1200149</xdr:colOff>
      <xdr:row>1</xdr:row>
      <xdr:rowOff>237796</xdr:rowOff>
    </xdr:to>
    <xdr:pic>
      <xdr:nvPicPr>
        <xdr:cNvPr id="10" name="Picture 35" descr="letterhead_norm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3400" y="139700"/>
          <a:ext cx="1111249" cy="580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171450</xdr:colOff>
      <xdr:row>0</xdr:row>
      <xdr:rowOff>28574</xdr:rowOff>
    </xdr:from>
    <xdr:to>
      <xdr:col>11</xdr:col>
      <xdr:colOff>527910</xdr:colOff>
      <xdr:row>2</xdr:row>
      <xdr:rowOff>142874</xdr:rowOff>
    </xdr:to>
    <xdr:pic>
      <xdr:nvPicPr>
        <xdr:cNvPr id="2" name="Picture 35" descr="letterhead_norm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7450" y="28574"/>
          <a:ext cx="96606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X44"/>
  <sheetViews>
    <sheetView showGridLines="0" showZeros="0" tabSelected="1" view="pageLayout" zoomScale="90" zoomScaleNormal="75" zoomScalePageLayoutView="90" workbookViewId="0">
      <selection activeCell="A26" sqref="A26"/>
    </sheetView>
  </sheetViews>
  <sheetFormatPr defaultRowHeight="26.1" customHeight="1" x14ac:dyDescent="0.2"/>
  <cols>
    <col min="1" max="1" width="17.7109375" style="2" customWidth="1"/>
    <col min="2" max="2" width="7.140625" style="1" customWidth="1"/>
    <col min="3" max="10" width="6.42578125" customWidth="1"/>
    <col min="11" max="11" width="9.7109375" customWidth="1"/>
    <col min="12" max="12" width="7.28515625" style="3" customWidth="1"/>
    <col min="13" max="13" width="7" customWidth="1"/>
    <col min="14" max="14" width="8.7109375" customWidth="1"/>
    <col min="15" max="16" width="9.140625" hidden="1" customWidth="1"/>
    <col min="17" max="17" width="4.28515625" customWidth="1"/>
    <col min="18" max="18" width="8.85546875" customWidth="1"/>
    <col min="19" max="19" width="15.42578125" customWidth="1"/>
    <col min="20" max="20" width="30" customWidth="1"/>
    <col min="21" max="21" width="12.42578125" customWidth="1"/>
    <col min="22" max="22" width="18.28515625" customWidth="1"/>
    <col min="23" max="23" width="19.42578125" customWidth="1"/>
    <col min="24" max="24" width="18.85546875" customWidth="1"/>
  </cols>
  <sheetData>
    <row r="1" spans="1:24" ht="37.5" customHeight="1" x14ac:dyDescent="0.2">
      <c r="A1" s="156"/>
      <c r="B1" s="156"/>
      <c r="C1" s="156"/>
      <c r="D1" s="156"/>
      <c r="E1" s="156"/>
      <c r="F1" s="156"/>
      <c r="G1" s="156"/>
      <c r="H1" s="156"/>
      <c r="I1" s="156"/>
      <c r="J1" s="156"/>
      <c r="K1" s="156"/>
      <c r="L1" s="156"/>
      <c r="M1" s="156"/>
      <c r="N1" s="156"/>
      <c r="O1" s="6"/>
      <c r="P1" s="6"/>
      <c r="Q1" s="6"/>
      <c r="R1" s="11"/>
    </row>
    <row r="2" spans="1:24" ht="26.1" customHeight="1" x14ac:dyDescent="0.2">
      <c r="A2" s="113"/>
      <c r="B2" s="114" t="s">
        <v>135</v>
      </c>
      <c r="C2" s="113"/>
      <c r="D2" s="113"/>
      <c r="F2" s="113"/>
      <c r="G2" s="113"/>
      <c r="H2" s="113"/>
      <c r="I2" s="113"/>
      <c r="J2" s="113"/>
      <c r="K2" s="113"/>
      <c r="L2" s="113"/>
      <c r="M2" s="113"/>
      <c r="N2" s="113"/>
      <c r="O2" s="6"/>
      <c r="P2" s="6"/>
      <c r="Q2" s="6"/>
      <c r="R2" s="11"/>
      <c r="T2" s="114" t="s">
        <v>136</v>
      </c>
    </row>
    <row r="3" spans="1:24" ht="26.1" customHeight="1" x14ac:dyDescent="0.3">
      <c r="A3" s="158" t="s">
        <v>97</v>
      </c>
      <c r="B3" s="159"/>
      <c r="C3" s="159"/>
      <c r="D3" s="159"/>
      <c r="E3" s="159"/>
      <c r="F3" s="159"/>
      <c r="G3" s="159"/>
      <c r="H3" s="159"/>
      <c r="I3" s="159"/>
      <c r="J3" s="159"/>
      <c r="K3" s="159"/>
      <c r="L3" s="159"/>
      <c r="M3" s="159"/>
      <c r="N3" s="159"/>
      <c r="O3" s="6"/>
      <c r="P3" s="6"/>
      <c r="Q3" s="6"/>
      <c r="R3" s="11"/>
      <c r="T3" s="81"/>
    </row>
    <row r="4" spans="1:24" ht="26.1" customHeight="1" x14ac:dyDescent="0.25">
      <c r="A4" s="157" t="s">
        <v>87</v>
      </c>
      <c r="B4" s="158"/>
      <c r="C4" s="158"/>
      <c r="D4" s="158"/>
      <c r="E4" s="158"/>
      <c r="F4" s="158"/>
      <c r="G4" s="158"/>
      <c r="H4" s="158"/>
      <c r="I4" s="158"/>
      <c r="J4" s="158"/>
      <c r="K4" s="158"/>
      <c r="L4" s="158"/>
      <c r="M4" s="158"/>
      <c r="N4" s="158"/>
      <c r="O4" s="6"/>
      <c r="P4" s="6"/>
      <c r="Q4" s="6"/>
      <c r="R4" s="11"/>
    </row>
    <row r="5" spans="1:24" ht="25.5" customHeight="1" thickBot="1" x14ac:dyDescent="0.3">
      <c r="A5" s="7" t="s">
        <v>81</v>
      </c>
      <c r="B5" s="75"/>
      <c r="C5" s="8"/>
      <c r="D5" s="8"/>
      <c r="E5" s="8"/>
      <c r="F5" s="8"/>
      <c r="G5" s="8"/>
      <c r="H5" s="9" t="str">
        <f>"Person/Date:"</f>
        <v>Person/Date:</v>
      </c>
      <c r="I5" s="76"/>
      <c r="J5" s="77"/>
      <c r="K5" s="10"/>
      <c r="L5" s="10"/>
      <c r="M5" s="10"/>
      <c r="N5" s="10"/>
      <c r="O5" s="6"/>
      <c r="P5" s="6"/>
      <c r="Q5" s="6"/>
      <c r="R5" s="11"/>
      <c r="T5" s="115" t="s">
        <v>100</v>
      </c>
    </row>
    <row r="6" spans="1:24" ht="42" customHeight="1" thickBot="1" x14ac:dyDescent="0.25">
      <c r="A6" s="12"/>
      <c r="B6" s="13">
        <v>1</v>
      </c>
      <c r="C6" s="14">
        <v>2</v>
      </c>
      <c r="D6" s="14">
        <v>3</v>
      </c>
      <c r="E6" s="14">
        <v>4</v>
      </c>
      <c r="F6" s="14">
        <v>5</v>
      </c>
      <c r="G6" s="14">
        <v>6</v>
      </c>
      <c r="H6" s="14">
        <v>7</v>
      </c>
      <c r="I6" s="14">
        <v>8</v>
      </c>
      <c r="J6" s="14">
        <v>9</v>
      </c>
      <c r="K6" s="15">
        <v>10</v>
      </c>
      <c r="L6" s="80" t="s">
        <v>0</v>
      </c>
      <c r="M6" s="16" t="s">
        <v>56</v>
      </c>
      <c r="N6" s="17" t="s">
        <v>45</v>
      </c>
      <c r="O6" s="6"/>
      <c r="P6" s="6"/>
      <c r="Q6" s="6"/>
      <c r="R6" s="11"/>
      <c r="T6" s="134"/>
      <c r="U6" s="219" t="s">
        <v>101</v>
      </c>
      <c r="V6" s="219"/>
      <c r="W6" s="219"/>
      <c r="X6" s="135"/>
    </row>
    <row r="7" spans="1:24" ht="36" customHeight="1" thickBot="1" x14ac:dyDescent="0.25">
      <c r="A7" s="86" t="s">
        <v>57</v>
      </c>
      <c r="B7" s="18" t="s">
        <v>83</v>
      </c>
      <c r="C7" s="19" t="s">
        <v>58</v>
      </c>
      <c r="D7" s="20"/>
      <c r="E7" s="18"/>
      <c r="F7" s="18"/>
      <c r="G7" s="18" t="s">
        <v>59</v>
      </c>
      <c r="H7" s="18"/>
      <c r="I7" s="18"/>
      <c r="J7" s="148" t="s">
        <v>60</v>
      </c>
      <c r="K7" s="149"/>
      <c r="L7" s="78"/>
      <c r="M7" s="70">
        <v>1</v>
      </c>
      <c r="N7" s="22">
        <f t="shared" ref="N7:N16" si="0">+L7*M7</f>
        <v>0</v>
      </c>
      <c r="O7" s="6"/>
      <c r="P7" s="6"/>
      <c r="Q7" s="6"/>
      <c r="R7" s="11"/>
      <c r="T7" s="136" t="s">
        <v>102</v>
      </c>
      <c r="U7" s="137" t="s">
        <v>103</v>
      </c>
      <c r="V7" s="137" t="s">
        <v>104</v>
      </c>
      <c r="W7" s="137" t="s">
        <v>105</v>
      </c>
      <c r="X7" s="138" t="s">
        <v>106</v>
      </c>
    </row>
    <row r="8" spans="1:24" ht="26.1" customHeight="1" thickBot="1" x14ac:dyDescent="0.25">
      <c r="A8" s="87" t="s">
        <v>61</v>
      </c>
      <c r="B8" s="24" t="s">
        <v>10</v>
      </c>
      <c r="C8" s="25" t="s">
        <v>11</v>
      </c>
      <c r="D8" s="25"/>
      <c r="E8" s="25"/>
      <c r="F8" s="26" t="s">
        <v>12</v>
      </c>
      <c r="G8" s="25"/>
      <c r="H8" s="25" t="s">
        <v>13</v>
      </c>
      <c r="I8" s="25"/>
      <c r="J8" s="25"/>
      <c r="K8" s="27" t="s">
        <v>14</v>
      </c>
      <c r="L8" s="43"/>
      <c r="M8" s="71">
        <v>1</v>
      </c>
      <c r="N8" s="22">
        <f t="shared" si="0"/>
        <v>0</v>
      </c>
      <c r="O8" s="6">
        <f t="shared" ref="O8:O17" si="1">IF(L7&gt;0,+M7*10,0)</f>
        <v>0</v>
      </c>
      <c r="P8" s="23">
        <f t="shared" ref="P8:P17" si="2">M7*10</f>
        <v>10</v>
      </c>
      <c r="Q8" s="23"/>
      <c r="R8" s="11"/>
      <c r="T8" s="141" t="s">
        <v>107</v>
      </c>
      <c r="U8" s="216" t="s">
        <v>108</v>
      </c>
      <c r="V8" s="217"/>
      <c r="W8" s="217"/>
      <c r="X8" s="218"/>
    </row>
    <row r="9" spans="1:24" ht="26.1" customHeight="1" thickBot="1" x14ac:dyDescent="0.25">
      <c r="A9" s="87" t="s">
        <v>1</v>
      </c>
      <c r="B9" s="24" t="s">
        <v>15</v>
      </c>
      <c r="C9" s="25"/>
      <c r="D9" s="26" t="s">
        <v>16</v>
      </c>
      <c r="E9" s="25"/>
      <c r="F9" s="25"/>
      <c r="G9" s="187" t="s">
        <v>50</v>
      </c>
      <c r="H9" s="188"/>
      <c r="I9" s="150" t="s">
        <v>17</v>
      </c>
      <c r="J9" s="151"/>
      <c r="K9" s="152"/>
      <c r="L9" s="43"/>
      <c r="M9" s="71">
        <v>1</v>
      </c>
      <c r="N9" s="22">
        <f t="shared" si="0"/>
        <v>0</v>
      </c>
      <c r="O9" s="6">
        <f t="shared" si="1"/>
        <v>0</v>
      </c>
      <c r="P9" s="23">
        <f t="shared" si="2"/>
        <v>10</v>
      </c>
      <c r="Q9" s="23"/>
      <c r="R9" s="11"/>
      <c r="T9" s="193" t="s">
        <v>109</v>
      </c>
      <c r="U9" s="226" t="s">
        <v>110</v>
      </c>
      <c r="V9" s="223" t="s">
        <v>111</v>
      </c>
      <c r="W9" s="224"/>
      <c r="X9" s="225"/>
    </row>
    <row r="10" spans="1:24" ht="26.25" customHeight="1" thickBot="1" x14ac:dyDescent="0.25">
      <c r="A10" s="87" t="s">
        <v>62</v>
      </c>
      <c r="B10" s="24" t="s">
        <v>18</v>
      </c>
      <c r="C10" s="25"/>
      <c r="D10" s="25" t="s">
        <v>19</v>
      </c>
      <c r="E10" s="25"/>
      <c r="F10" s="25" t="s">
        <v>20</v>
      </c>
      <c r="G10" s="25"/>
      <c r="H10" s="25"/>
      <c r="I10" s="25"/>
      <c r="J10" s="25"/>
      <c r="K10" s="29" t="s">
        <v>21</v>
      </c>
      <c r="L10" s="43"/>
      <c r="M10" s="71">
        <v>1</v>
      </c>
      <c r="N10" s="22">
        <f t="shared" si="0"/>
        <v>0</v>
      </c>
      <c r="O10" s="6">
        <f t="shared" si="1"/>
        <v>0</v>
      </c>
      <c r="P10" s="23">
        <f t="shared" si="2"/>
        <v>10</v>
      </c>
      <c r="Q10" s="23"/>
      <c r="R10" s="11"/>
      <c r="T10" s="194"/>
      <c r="U10" s="227"/>
      <c r="V10" s="220" t="s">
        <v>112</v>
      </c>
      <c r="W10" s="221"/>
      <c r="X10" s="222"/>
    </row>
    <row r="11" spans="1:24" ht="38.25" customHeight="1" thickBot="1" x14ac:dyDescent="0.25">
      <c r="A11" s="87" t="s">
        <v>88</v>
      </c>
      <c r="B11" s="24" t="s">
        <v>72</v>
      </c>
      <c r="C11" s="26" t="s">
        <v>71</v>
      </c>
      <c r="D11" s="163" t="s">
        <v>73</v>
      </c>
      <c r="E11" s="164"/>
      <c r="F11" s="164"/>
      <c r="G11" s="165"/>
      <c r="H11" s="160" t="s">
        <v>86</v>
      </c>
      <c r="I11" s="161"/>
      <c r="J11" s="162"/>
      <c r="K11" s="30" t="s">
        <v>70</v>
      </c>
      <c r="L11" s="43"/>
      <c r="M11" s="71">
        <v>1</v>
      </c>
      <c r="N11" s="22">
        <f t="shared" si="0"/>
        <v>0</v>
      </c>
      <c r="O11" s="6">
        <f t="shared" si="1"/>
        <v>0</v>
      </c>
      <c r="P11" s="23">
        <f t="shared" si="2"/>
        <v>10</v>
      </c>
      <c r="Q11" s="23"/>
      <c r="R11" s="11"/>
      <c r="T11" s="141" t="s">
        <v>180</v>
      </c>
      <c r="U11" s="82" t="s">
        <v>113</v>
      </c>
      <c r="V11" s="82" t="s">
        <v>114</v>
      </c>
      <c r="W11" s="139" t="s">
        <v>137</v>
      </c>
      <c r="X11" s="131" t="s">
        <v>115</v>
      </c>
    </row>
    <row r="12" spans="1:24" ht="31.5" customHeight="1" thickBot="1" x14ac:dyDescent="0.25">
      <c r="A12" s="87" t="s">
        <v>3</v>
      </c>
      <c r="B12" s="24">
        <v>1.7</v>
      </c>
      <c r="C12" s="31"/>
      <c r="D12" s="26" t="s">
        <v>23</v>
      </c>
      <c r="E12" s="25"/>
      <c r="F12" s="166" t="s">
        <v>24</v>
      </c>
      <c r="G12" s="166"/>
      <c r="H12" s="25"/>
      <c r="I12" s="32" t="s">
        <v>53</v>
      </c>
      <c r="J12" s="33" t="s">
        <v>51</v>
      </c>
      <c r="K12" s="34" t="s">
        <v>52</v>
      </c>
      <c r="L12" s="43"/>
      <c r="M12" s="71">
        <v>1</v>
      </c>
      <c r="N12" s="22">
        <f t="shared" si="0"/>
        <v>0</v>
      </c>
      <c r="O12" s="6">
        <f t="shared" si="1"/>
        <v>0</v>
      </c>
      <c r="P12" s="23"/>
      <c r="Q12" s="23"/>
      <c r="R12" s="11"/>
      <c r="T12" s="141" t="s">
        <v>116</v>
      </c>
      <c r="U12" s="201" t="s">
        <v>117</v>
      </c>
      <c r="V12" s="202"/>
      <c r="W12" s="202"/>
      <c r="X12" s="203"/>
    </row>
    <row r="13" spans="1:24" ht="30.75" customHeight="1" thickBot="1" x14ac:dyDescent="0.25">
      <c r="A13" s="87" t="s">
        <v>4</v>
      </c>
      <c r="B13" s="35">
        <v>1</v>
      </c>
      <c r="C13" s="36"/>
      <c r="D13" s="36"/>
      <c r="E13" s="36">
        <v>2</v>
      </c>
      <c r="F13" s="36"/>
      <c r="G13" s="36">
        <v>3</v>
      </c>
      <c r="H13" s="36"/>
      <c r="I13" s="36">
        <v>4</v>
      </c>
      <c r="J13" s="36"/>
      <c r="K13" s="32" t="s">
        <v>25</v>
      </c>
      <c r="L13" s="43"/>
      <c r="M13" s="71">
        <v>1</v>
      </c>
      <c r="N13" s="22">
        <f t="shared" si="0"/>
        <v>0</v>
      </c>
      <c r="O13" s="6">
        <f t="shared" si="1"/>
        <v>0</v>
      </c>
      <c r="P13" s="23">
        <f t="shared" si="2"/>
        <v>10</v>
      </c>
      <c r="Q13" s="23"/>
      <c r="R13" s="11"/>
      <c r="T13" s="142" t="s">
        <v>118</v>
      </c>
      <c r="U13" s="132" t="s">
        <v>113</v>
      </c>
      <c r="V13" s="132" t="s">
        <v>113</v>
      </c>
      <c r="W13" s="132" t="s">
        <v>119</v>
      </c>
      <c r="X13" s="133" t="s">
        <v>120</v>
      </c>
    </row>
    <row r="14" spans="1:24" ht="26.1" customHeight="1" thickBot="1" x14ac:dyDescent="0.25">
      <c r="A14" s="87" t="s">
        <v>5</v>
      </c>
      <c r="B14" s="24" t="s">
        <v>15</v>
      </c>
      <c r="C14" s="25"/>
      <c r="D14" s="25"/>
      <c r="E14" s="25"/>
      <c r="F14" s="25"/>
      <c r="G14" s="25"/>
      <c r="H14" s="25"/>
      <c r="I14" s="150" t="s">
        <v>26</v>
      </c>
      <c r="J14" s="150"/>
      <c r="K14" s="163"/>
      <c r="L14" s="43"/>
      <c r="M14" s="71">
        <v>1</v>
      </c>
      <c r="N14" s="22">
        <f t="shared" si="0"/>
        <v>0</v>
      </c>
      <c r="O14" s="6">
        <f t="shared" si="1"/>
        <v>0</v>
      </c>
      <c r="P14" s="23">
        <f t="shared" si="2"/>
        <v>10</v>
      </c>
      <c r="Q14" s="23"/>
      <c r="R14" s="11"/>
      <c r="T14" s="204"/>
      <c r="U14" s="205"/>
      <c r="V14" s="205"/>
      <c r="W14" s="205"/>
      <c r="X14" s="206"/>
    </row>
    <row r="15" spans="1:24" ht="26.1" customHeight="1" thickBot="1" x14ac:dyDescent="0.25">
      <c r="A15" s="87" t="s">
        <v>89</v>
      </c>
      <c r="B15" s="24" t="s">
        <v>15</v>
      </c>
      <c r="C15" s="25"/>
      <c r="D15" s="25"/>
      <c r="E15" s="25"/>
      <c r="F15" s="25"/>
      <c r="G15" s="25"/>
      <c r="H15" s="26" t="s">
        <v>27</v>
      </c>
      <c r="I15" s="191" t="s">
        <v>54</v>
      </c>
      <c r="J15" s="192"/>
      <c r="K15" s="37" t="s">
        <v>84</v>
      </c>
      <c r="L15" s="43"/>
      <c r="M15" s="71">
        <v>1</v>
      </c>
      <c r="N15" s="22">
        <f t="shared" si="0"/>
        <v>0</v>
      </c>
      <c r="O15" s="6">
        <f t="shared" si="1"/>
        <v>0</v>
      </c>
      <c r="P15" s="23">
        <f t="shared" si="2"/>
        <v>10</v>
      </c>
      <c r="Q15" s="23"/>
      <c r="R15" s="11"/>
      <c r="T15" s="207" t="s">
        <v>121</v>
      </c>
      <c r="U15" s="208"/>
      <c r="V15" s="208"/>
      <c r="W15" s="208"/>
      <c r="X15" s="209"/>
    </row>
    <row r="16" spans="1:24" ht="48" customHeight="1" thickBot="1" x14ac:dyDescent="0.25">
      <c r="A16" s="87" t="s">
        <v>6</v>
      </c>
      <c r="B16" s="24"/>
      <c r="C16" s="25"/>
      <c r="D16" s="25"/>
      <c r="E16" s="38">
        <v>0.8</v>
      </c>
      <c r="F16" s="25"/>
      <c r="G16" s="25"/>
      <c r="H16" s="38">
        <v>0.9</v>
      </c>
      <c r="I16" s="25"/>
      <c r="J16" s="25"/>
      <c r="K16" s="39"/>
      <c r="L16" s="79"/>
      <c r="M16" s="71">
        <v>1</v>
      </c>
      <c r="N16" s="22">
        <f t="shared" si="0"/>
        <v>0</v>
      </c>
      <c r="O16" s="6">
        <f t="shared" si="1"/>
        <v>0</v>
      </c>
      <c r="P16" s="23">
        <f t="shared" si="2"/>
        <v>10</v>
      </c>
      <c r="Q16" s="23"/>
      <c r="R16" s="11"/>
      <c r="T16" s="143" t="s">
        <v>122</v>
      </c>
      <c r="U16" s="210" t="s">
        <v>185</v>
      </c>
      <c r="V16" s="211"/>
      <c r="W16" s="211"/>
      <c r="X16" s="212"/>
    </row>
    <row r="17" spans="1:24" ht="29.25" customHeight="1" thickBot="1" x14ac:dyDescent="0.25">
      <c r="A17" s="169"/>
      <c r="B17" s="170"/>
      <c r="C17" s="170"/>
      <c r="D17" s="170"/>
      <c r="E17" s="170"/>
      <c r="F17" s="170"/>
      <c r="G17" s="170"/>
      <c r="H17" s="170"/>
      <c r="I17" s="170"/>
      <c r="J17" s="170"/>
      <c r="K17" s="170"/>
      <c r="L17" s="170"/>
      <c r="M17" s="170"/>
      <c r="N17" s="171"/>
      <c r="O17" s="6">
        <f t="shared" si="1"/>
        <v>0</v>
      </c>
      <c r="P17" s="23">
        <f t="shared" si="2"/>
        <v>10</v>
      </c>
      <c r="Q17" s="23"/>
      <c r="R17" s="11"/>
      <c r="T17" s="144" t="s">
        <v>123</v>
      </c>
      <c r="U17" s="213" t="s">
        <v>124</v>
      </c>
      <c r="V17" s="214"/>
      <c r="W17" s="214"/>
      <c r="X17" s="215"/>
    </row>
    <row r="18" spans="1:24" ht="26.1" customHeight="1" thickBot="1" x14ac:dyDescent="0.25">
      <c r="A18" s="87" t="s">
        <v>2</v>
      </c>
      <c r="B18" s="172" t="s">
        <v>22</v>
      </c>
      <c r="C18" s="173"/>
      <c r="D18" s="174"/>
      <c r="E18" s="25"/>
      <c r="F18" s="25"/>
      <c r="G18" s="25"/>
      <c r="H18" s="25"/>
      <c r="I18" s="25"/>
      <c r="J18" s="189" t="s">
        <v>55</v>
      </c>
      <c r="K18" s="190"/>
      <c r="L18" s="28"/>
      <c r="M18" s="71">
        <v>1</v>
      </c>
      <c r="N18" s="22">
        <f t="shared" ref="N18:N23" si="3">+L18*M18</f>
        <v>0</v>
      </c>
      <c r="O18" s="6"/>
      <c r="P18" s="23"/>
      <c r="Q18" s="23"/>
      <c r="R18" s="11"/>
      <c r="T18" s="144" t="s">
        <v>51</v>
      </c>
      <c r="U18" s="195"/>
      <c r="V18" s="196"/>
      <c r="W18" s="196"/>
      <c r="X18" s="197"/>
    </row>
    <row r="19" spans="1:24" ht="30" customHeight="1" thickBot="1" x14ac:dyDescent="0.25">
      <c r="A19" s="88" t="s">
        <v>65</v>
      </c>
      <c r="B19" s="40" t="s">
        <v>30</v>
      </c>
      <c r="C19" s="26"/>
      <c r="D19" s="26"/>
      <c r="E19" s="26"/>
      <c r="F19" s="41"/>
      <c r="G19" s="41"/>
      <c r="H19" s="41"/>
      <c r="I19" s="41"/>
      <c r="J19" s="41"/>
      <c r="K19" s="42" t="s">
        <v>32</v>
      </c>
      <c r="L19" s="43"/>
      <c r="M19" s="71">
        <v>1</v>
      </c>
      <c r="N19" s="22">
        <f t="shared" si="3"/>
        <v>0</v>
      </c>
      <c r="O19" s="6">
        <f t="shared" ref="O19:O24" si="4">IF(L18&gt;0,+M18*10,0)</f>
        <v>0</v>
      </c>
      <c r="P19" s="23"/>
      <c r="Q19" s="23"/>
      <c r="R19" s="11"/>
      <c r="T19" s="144" t="s">
        <v>181</v>
      </c>
      <c r="U19" s="198" t="s">
        <v>125</v>
      </c>
      <c r="V19" s="199"/>
      <c r="W19" s="199"/>
      <c r="X19" s="200"/>
    </row>
    <row r="20" spans="1:24" ht="30.75" customHeight="1" thickBot="1" x14ac:dyDescent="0.25">
      <c r="A20" s="87" t="s">
        <v>8</v>
      </c>
      <c r="B20" s="35" t="s">
        <v>30</v>
      </c>
      <c r="C20" s="25"/>
      <c r="D20" s="25"/>
      <c r="E20" s="26"/>
      <c r="F20" s="25"/>
      <c r="G20" s="25"/>
      <c r="H20" s="25"/>
      <c r="I20" s="25"/>
      <c r="J20" s="25"/>
      <c r="K20" s="29" t="s">
        <v>32</v>
      </c>
      <c r="L20" s="43"/>
      <c r="M20" s="71">
        <v>1</v>
      </c>
      <c r="N20" s="22">
        <f t="shared" si="3"/>
        <v>0</v>
      </c>
      <c r="O20" s="6">
        <f t="shared" si="4"/>
        <v>0</v>
      </c>
      <c r="P20" s="4"/>
      <c r="Q20" s="4"/>
      <c r="R20" s="112"/>
      <c r="T20" s="145" t="s">
        <v>126</v>
      </c>
      <c r="U20" s="83"/>
      <c r="V20" s="84"/>
      <c r="W20" s="84"/>
      <c r="X20" s="85"/>
    </row>
    <row r="21" spans="1:24" ht="36.75" customHeight="1" thickBot="1" x14ac:dyDescent="0.25">
      <c r="A21" s="87" t="s">
        <v>66</v>
      </c>
      <c r="B21" s="35" t="s">
        <v>30</v>
      </c>
      <c r="C21" s="25"/>
      <c r="D21" s="25"/>
      <c r="E21" s="25"/>
      <c r="F21" s="25"/>
      <c r="G21" s="25"/>
      <c r="H21" s="25"/>
      <c r="I21" s="25"/>
      <c r="J21" s="25"/>
      <c r="K21" s="29" t="s">
        <v>32</v>
      </c>
      <c r="L21" s="43"/>
      <c r="M21" s="71">
        <v>1</v>
      </c>
      <c r="N21" s="22">
        <f t="shared" si="3"/>
        <v>0</v>
      </c>
      <c r="O21" s="6">
        <f t="shared" si="4"/>
        <v>0</v>
      </c>
      <c r="P21" s="23">
        <f>M20*10</f>
        <v>10</v>
      </c>
      <c r="Q21" s="23"/>
      <c r="R21" s="11"/>
      <c r="T21" s="144" t="s">
        <v>127</v>
      </c>
      <c r="U21" s="195" t="s">
        <v>129</v>
      </c>
      <c r="V21" s="196"/>
      <c r="W21" s="196"/>
      <c r="X21" s="197"/>
    </row>
    <row r="22" spans="1:24" ht="32.25" customHeight="1" thickBot="1" x14ac:dyDescent="0.25">
      <c r="A22" s="87" t="s">
        <v>9</v>
      </c>
      <c r="B22" s="35" t="s">
        <v>30</v>
      </c>
      <c r="C22" s="25"/>
      <c r="D22" s="25"/>
      <c r="E22" s="25"/>
      <c r="F22" s="25"/>
      <c r="G22" s="25"/>
      <c r="H22" s="25"/>
      <c r="I22" s="25"/>
      <c r="J22" s="25"/>
      <c r="K22" s="29" t="s">
        <v>32</v>
      </c>
      <c r="L22" s="43"/>
      <c r="M22" s="71">
        <v>1</v>
      </c>
      <c r="N22" s="22">
        <f t="shared" si="3"/>
        <v>0</v>
      </c>
      <c r="O22" s="6">
        <f t="shared" si="4"/>
        <v>0</v>
      </c>
      <c r="P22" s="23">
        <f>M21*10</f>
        <v>10</v>
      </c>
      <c r="Q22" s="23"/>
      <c r="R22" s="11"/>
      <c r="T22" s="146" t="s">
        <v>128</v>
      </c>
      <c r="U22" s="198" t="s">
        <v>130</v>
      </c>
      <c r="V22" s="199"/>
      <c r="W22" s="199"/>
      <c r="X22" s="200"/>
    </row>
    <row r="23" spans="1:24" ht="36" customHeight="1" thickBot="1" x14ac:dyDescent="0.25">
      <c r="A23" s="89" t="s">
        <v>64</v>
      </c>
      <c r="B23" s="44" t="s">
        <v>63</v>
      </c>
      <c r="C23" s="45" t="s">
        <v>31</v>
      </c>
      <c r="D23" s="46"/>
      <c r="E23" s="46"/>
      <c r="F23" s="46"/>
      <c r="G23" s="46"/>
      <c r="H23" s="46"/>
      <c r="I23" s="175" t="s">
        <v>33</v>
      </c>
      <c r="J23" s="175"/>
      <c r="K23" s="176"/>
      <c r="L23" s="47"/>
      <c r="M23" s="72">
        <v>1</v>
      </c>
      <c r="N23" s="22">
        <f t="shared" si="3"/>
        <v>0</v>
      </c>
      <c r="O23" s="6">
        <f t="shared" si="4"/>
        <v>0</v>
      </c>
      <c r="P23" s="23">
        <f>M22*10</f>
        <v>10</v>
      </c>
      <c r="Q23" s="23"/>
      <c r="R23" s="11"/>
      <c r="T23" s="144" t="s">
        <v>182</v>
      </c>
      <c r="U23" s="83"/>
      <c r="V23" s="84"/>
      <c r="W23" s="84"/>
      <c r="X23" s="85"/>
    </row>
    <row r="24" spans="1:24" ht="26.1" customHeight="1" thickBot="1" x14ac:dyDescent="0.25">
      <c r="A24" s="177"/>
      <c r="B24" s="178"/>
      <c r="C24" s="178"/>
      <c r="D24" s="178"/>
      <c r="E24" s="178"/>
      <c r="F24" s="178"/>
      <c r="G24" s="178"/>
      <c r="H24" s="178"/>
      <c r="I24" s="178"/>
      <c r="J24" s="178"/>
      <c r="K24" s="178"/>
      <c r="L24" s="178"/>
      <c r="M24" s="178"/>
      <c r="N24" s="179"/>
      <c r="O24" s="6">
        <f t="shared" si="4"/>
        <v>0</v>
      </c>
      <c r="P24" s="23"/>
      <c r="Q24" s="23"/>
      <c r="R24" s="11"/>
      <c r="T24" s="144" t="s">
        <v>131</v>
      </c>
      <c r="U24" s="195" t="s">
        <v>133</v>
      </c>
      <c r="V24" s="196"/>
      <c r="W24" s="196"/>
      <c r="X24" s="197"/>
    </row>
    <row r="25" spans="1:24" ht="36" customHeight="1" thickBot="1" x14ac:dyDescent="0.25">
      <c r="A25" s="86" t="s">
        <v>7</v>
      </c>
      <c r="B25" s="48" t="s">
        <v>28</v>
      </c>
      <c r="C25" s="49"/>
      <c r="D25" s="49"/>
      <c r="E25" s="49"/>
      <c r="F25" s="49"/>
      <c r="G25" s="49"/>
      <c r="H25" s="49"/>
      <c r="I25" s="49"/>
      <c r="J25" s="180" t="s">
        <v>29</v>
      </c>
      <c r="K25" s="181"/>
      <c r="L25" s="21"/>
      <c r="M25" s="73">
        <v>1</v>
      </c>
      <c r="N25" s="22">
        <f>+L25*M25</f>
        <v>0</v>
      </c>
      <c r="O25" s="6"/>
      <c r="P25" s="23"/>
      <c r="Q25" s="23"/>
      <c r="R25" s="11"/>
      <c r="T25" s="146" t="s">
        <v>132</v>
      </c>
      <c r="U25" s="198" t="s">
        <v>134</v>
      </c>
      <c r="V25" s="199"/>
      <c r="W25" s="199"/>
      <c r="X25" s="200"/>
    </row>
    <row r="26" spans="1:24" ht="26.1" customHeight="1" thickBot="1" x14ac:dyDescent="0.25">
      <c r="A26" s="90" t="s">
        <v>69</v>
      </c>
      <c r="B26" s="50" t="s">
        <v>67</v>
      </c>
      <c r="C26" s="51"/>
      <c r="D26" s="51"/>
      <c r="E26" s="51"/>
      <c r="F26" s="51"/>
      <c r="G26" s="51"/>
      <c r="H26" s="51"/>
      <c r="I26" s="51"/>
      <c r="J26" s="51"/>
      <c r="K26" s="52" t="s">
        <v>68</v>
      </c>
      <c r="L26" s="53"/>
      <c r="M26" s="74">
        <v>2</v>
      </c>
      <c r="N26" s="54">
        <f>+L26*M26</f>
        <v>0</v>
      </c>
      <c r="O26" s="6">
        <f>IF(L25&gt;0,+M25*10,0)</f>
        <v>0</v>
      </c>
      <c r="P26" s="23"/>
      <c r="Q26" s="23"/>
      <c r="R26" s="11"/>
    </row>
    <row r="27" spans="1:24" ht="26.1" customHeight="1" thickBot="1" x14ac:dyDescent="0.3">
      <c r="A27" s="55" t="s">
        <v>85</v>
      </c>
      <c r="B27" s="153" t="s">
        <v>75</v>
      </c>
      <c r="C27" s="154"/>
      <c r="D27" s="154"/>
      <c r="E27" s="154"/>
      <c r="F27" s="154"/>
      <c r="G27" s="154"/>
      <c r="H27" s="154"/>
      <c r="I27" s="155"/>
      <c r="J27" s="167" t="s">
        <v>34</v>
      </c>
      <c r="K27" s="168"/>
      <c r="L27" s="56"/>
      <c r="M27" s="57"/>
      <c r="N27" s="69" t="e">
        <f>+(SUM(N7:N26)/(SUM(O8:O27))*100)</f>
        <v>#DIV/0!</v>
      </c>
      <c r="O27" s="6">
        <f>IF(L26&gt;0,+M26*10,0)</f>
        <v>0</v>
      </c>
      <c r="P27" s="23">
        <f>M26*10</f>
        <v>20</v>
      </c>
      <c r="Q27" s="23"/>
      <c r="R27" s="11"/>
    </row>
    <row r="28" spans="1:24" ht="19.5" customHeight="1" thickBot="1" x14ac:dyDescent="0.25">
      <c r="A28" s="58" t="s">
        <v>74</v>
      </c>
      <c r="B28" s="59" t="s">
        <v>76</v>
      </c>
      <c r="C28" s="60"/>
      <c r="D28" s="60"/>
      <c r="E28" s="60"/>
      <c r="F28" s="60"/>
      <c r="G28" s="60"/>
      <c r="H28" s="60"/>
      <c r="I28" s="60"/>
      <c r="J28" s="61"/>
      <c r="K28" s="62"/>
      <c r="L28" s="63"/>
      <c r="M28" s="64"/>
      <c r="N28" s="65"/>
      <c r="O28" s="6"/>
      <c r="P28" s="6"/>
      <c r="Q28" s="6"/>
      <c r="R28" s="11"/>
      <c r="T28" s="116" t="s">
        <v>138</v>
      </c>
    </row>
    <row r="29" spans="1:24" ht="18.75" customHeight="1" x14ac:dyDescent="0.2">
      <c r="A29" s="91"/>
      <c r="B29" s="92"/>
      <c r="C29" s="93" t="s">
        <v>46</v>
      </c>
      <c r="D29" s="94"/>
      <c r="E29" s="94"/>
      <c r="F29" s="94"/>
      <c r="G29" s="94"/>
      <c r="H29" s="94"/>
      <c r="I29" s="95"/>
      <c r="J29" s="95"/>
      <c r="K29" s="95"/>
      <c r="L29" s="95"/>
      <c r="M29" s="95"/>
      <c r="N29" s="96"/>
      <c r="O29" s="6"/>
      <c r="P29" s="6"/>
      <c r="Q29" s="6"/>
      <c r="R29" s="11"/>
    </row>
    <row r="30" spans="1:24" ht="20.25" customHeight="1" thickBot="1" x14ac:dyDescent="0.25">
      <c r="A30" s="97" t="s">
        <v>35</v>
      </c>
      <c r="B30" s="98" t="s">
        <v>36</v>
      </c>
      <c r="C30" s="99" t="s">
        <v>174</v>
      </c>
      <c r="D30" s="100"/>
      <c r="E30" s="101"/>
      <c r="F30" s="102"/>
      <c r="G30" s="101"/>
      <c r="H30" s="101"/>
      <c r="I30" s="101"/>
      <c r="J30" s="101"/>
      <c r="K30" s="101"/>
      <c r="L30" s="103"/>
      <c r="M30" s="104"/>
      <c r="N30" s="105"/>
      <c r="O30" s="6"/>
      <c r="P30" s="6"/>
      <c r="Q30" s="6"/>
      <c r="R30" s="11"/>
    </row>
    <row r="31" spans="1:24" ht="20.100000000000001" customHeight="1" x14ac:dyDescent="0.2">
      <c r="A31" s="106"/>
      <c r="B31" s="107"/>
      <c r="C31" s="108"/>
      <c r="D31" s="108"/>
      <c r="E31" s="109"/>
      <c r="F31" s="109"/>
      <c r="G31" s="109"/>
      <c r="H31" s="109"/>
      <c r="I31" s="109"/>
      <c r="J31" s="109"/>
      <c r="K31" s="109"/>
      <c r="L31" s="110"/>
      <c r="M31" s="109"/>
      <c r="N31" s="111"/>
      <c r="O31" s="66"/>
      <c r="P31" s="66"/>
      <c r="Q31" s="67"/>
      <c r="R31" s="11"/>
    </row>
    <row r="32" spans="1:24" ht="20.100000000000001" customHeight="1" x14ac:dyDescent="0.2">
      <c r="A32" s="106" t="s">
        <v>92</v>
      </c>
      <c r="B32" s="107">
        <v>1</v>
      </c>
      <c r="C32" s="108" t="s">
        <v>93</v>
      </c>
      <c r="D32" s="108"/>
      <c r="E32" s="109"/>
      <c r="F32" s="109"/>
      <c r="G32" s="109"/>
      <c r="H32" s="109"/>
      <c r="I32" s="109"/>
      <c r="J32" s="109"/>
      <c r="K32" s="109"/>
      <c r="L32" s="110"/>
      <c r="M32" s="109"/>
      <c r="N32" s="111"/>
      <c r="O32" s="68"/>
      <c r="P32" s="68"/>
      <c r="Q32" s="68"/>
      <c r="R32" s="11"/>
    </row>
    <row r="33" spans="1:19" ht="20.100000000000001" customHeight="1" x14ac:dyDescent="0.2">
      <c r="A33" s="106" t="s">
        <v>48</v>
      </c>
      <c r="B33" s="107">
        <v>2</v>
      </c>
      <c r="C33" s="108" t="s">
        <v>91</v>
      </c>
      <c r="D33" s="108"/>
      <c r="E33" s="109"/>
      <c r="F33" s="109"/>
      <c r="G33" s="109"/>
      <c r="H33" s="109"/>
      <c r="I33" s="109"/>
      <c r="J33" s="109"/>
      <c r="K33" s="109"/>
      <c r="L33" s="110"/>
      <c r="M33" s="109"/>
      <c r="N33" s="111"/>
      <c r="O33" s="68"/>
      <c r="P33" s="68"/>
      <c r="Q33" s="68"/>
      <c r="R33" s="11"/>
    </row>
    <row r="34" spans="1:19" ht="30" customHeight="1" x14ac:dyDescent="0.2">
      <c r="A34" s="106" t="s">
        <v>49</v>
      </c>
      <c r="B34" s="107">
        <v>3</v>
      </c>
      <c r="C34" s="182" t="s">
        <v>90</v>
      </c>
      <c r="D34" s="182"/>
      <c r="E34" s="182"/>
      <c r="F34" s="182"/>
      <c r="G34" s="182"/>
      <c r="H34" s="182"/>
      <c r="I34" s="182"/>
      <c r="J34" s="182"/>
      <c r="K34" s="182"/>
      <c r="L34" s="182"/>
      <c r="M34" s="182"/>
      <c r="N34" s="183"/>
      <c r="O34" s="68"/>
      <c r="P34" s="68"/>
      <c r="Q34" s="68"/>
      <c r="R34" s="11"/>
    </row>
    <row r="35" spans="1:19" ht="19.5" customHeight="1" x14ac:dyDescent="0.2">
      <c r="A35" s="106" t="s">
        <v>94</v>
      </c>
      <c r="B35" s="107">
        <v>4</v>
      </c>
      <c r="C35" s="182" t="s">
        <v>95</v>
      </c>
      <c r="D35" s="182"/>
      <c r="E35" s="182"/>
      <c r="F35" s="182"/>
      <c r="G35" s="182"/>
      <c r="H35" s="182"/>
      <c r="I35" s="182"/>
      <c r="J35" s="182"/>
      <c r="K35" s="182"/>
      <c r="L35" s="182"/>
      <c r="M35" s="182"/>
      <c r="N35" s="183"/>
      <c r="O35" s="68"/>
      <c r="P35" s="68"/>
      <c r="Q35" s="68"/>
      <c r="R35" s="11"/>
    </row>
    <row r="36" spans="1:19" ht="7.5" customHeight="1" x14ac:dyDescent="0.2">
      <c r="A36" s="106"/>
      <c r="B36" s="107"/>
      <c r="C36" s="108"/>
      <c r="D36" s="109"/>
      <c r="E36" s="109"/>
      <c r="F36" s="109"/>
      <c r="G36" s="109"/>
      <c r="H36" s="109"/>
      <c r="I36" s="109"/>
      <c r="J36" s="109"/>
      <c r="K36" s="109"/>
      <c r="L36" s="110"/>
      <c r="M36" s="109"/>
      <c r="N36" s="111"/>
      <c r="O36" s="68"/>
      <c r="P36" s="68"/>
      <c r="Q36" s="68"/>
      <c r="R36" s="11"/>
      <c r="S36" s="5"/>
    </row>
    <row r="37" spans="1:19" ht="31.5" customHeight="1" thickBot="1" x14ac:dyDescent="0.25">
      <c r="A37" s="184" t="s">
        <v>96</v>
      </c>
      <c r="B37" s="185"/>
      <c r="C37" s="185"/>
      <c r="D37" s="185"/>
      <c r="E37" s="185"/>
      <c r="F37" s="185"/>
      <c r="G37" s="185"/>
      <c r="H37" s="185"/>
      <c r="I37" s="185"/>
      <c r="J37" s="185"/>
      <c r="K37" s="185"/>
      <c r="L37" s="185"/>
      <c r="M37" s="185"/>
      <c r="N37" s="186"/>
      <c r="O37" s="68"/>
      <c r="P37" s="68"/>
      <c r="Q37" s="68"/>
      <c r="R37" s="11"/>
      <c r="S37" s="5"/>
    </row>
    <row r="38" spans="1:19" ht="63.75" customHeight="1" x14ac:dyDescent="0.2">
      <c r="S38" s="5"/>
    </row>
    <row r="39" spans="1:19" ht="20.100000000000001" customHeight="1" x14ac:dyDescent="0.2"/>
    <row r="40" spans="1:19" ht="20.100000000000001" customHeight="1" x14ac:dyDescent="0.2"/>
    <row r="41" spans="1:19" ht="20.100000000000001" customHeight="1" x14ac:dyDescent="0.2"/>
    <row r="42" spans="1:19" ht="20.100000000000001" customHeight="1" x14ac:dyDescent="0.2"/>
    <row r="43" spans="1:19" ht="20.100000000000001" customHeight="1" x14ac:dyDescent="0.2"/>
    <row r="44" spans="1:19" ht="20.100000000000001" customHeight="1" x14ac:dyDescent="0.2"/>
  </sheetData>
  <mergeCells count="39">
    <mergeCell ref="U8:X8"/>
    <mergeCell ref="U6:W6"/>
    <mergeCell ref="U25:X25"/>
    <mergeCell ref="V10:X10"/>
    <mergeCell ref="V9:X9"/>
    <mergeCell ref="U9:U10"/>
    <mergeCell ref="U24:X24"/>
    <mergeCell ref="T9:T10"/>
    <mergeCell ref="U18:X18"/>
    <mergeCell ref="U19:X19"/>
    <mergeCell ref="U21:X21"/>
    <mergeCell ref="U22:X22"/>
    <mergeCell ref="U12:X12"/>
    <mergeCell ref="T14:X14"/>
    <mergeCell ref="T15:X15"/>
    <mergeCell ref="U16:X16"/>
    <mergeCell ref="U17:X17"/>
    <mergeCell ref="C34:N34"/>
    <mergeCell ref="C35:N35"/>
    <mergeCell ref="A37:N37"/>
    <mergeCell ref="G9:H9"/>
    <mergeCell ref="I14:K14"/>
    <mergeCell ref="J18:K18"/>
    <mergeCell ref="I15:J15"/>
    <mergeCell ref="J7:K7"/>
    <mergeCell ref="I9:K9"/>
    <mergeCell ref="B27:I27"/>
    <mergeCell ref="A1:N1"/>
    <mergeCell ref="A4:N4"/>
    <mergeCell ref="A3:N3"/>
    <mergeCell ref="H11:J11"/>
    <mergeCell ref="D11:G11"/>
    <mergeCell ref="F12:G12"/>
    <mergeCell ref="J27:K27"/>
    <mergeCell ref="A17:N17"/>
    <mergeCell ref="B18:D18"/>
    <mergeCell ref="I23:K23"/>
    <mergeCell ref="A24:N24"/>
    <mergeCell ref="J25:K25"/>
  </mergeCells>
  <phoneticPr fontId="9" type="noConversion"/>
  <conditionalFormatting sqref="L25:L26 L18:L23 L7:L16">
    <cfRule type="cellIs" priority="1" stopIfTrue="1" operator="between">
      <formula>0</formula>
      <formula>10</formula>
    </cfRule>
  </conditionalFormatting>
  <conditionalFormatting sqref="N27:N28">
    <cfRule type="cellIs" priority="2" stopIfTrue="1" operator="between">
      <formula>1</formula>
      <formula>10</formula>
    </cfRule>
    <cfRule type="expression" priority="3" stopIfTrue="1">
      <formula>"sum(N5..N24)/$M$25"</formula>
    </cfRule>
  </conditionalFormatting>
  <conditionalFormatting sqref="M27">
    <cfRule type="expression" priority="4" stopIfTrue="1">
      <formula>"sum(M5..M24)*10"</formula>
    </cfRule>
  </conditionalFormatting>
  <conditionalFormatting sqref="L27">
    <cfRule type="cellIs" priority="5" stopIfTrue="1" operator="between">
      <formula>1</formula>
      <formula>10</formula>
    </cfRule>
    <cfRule type="expression" priority="6" stopIfTrue="1">
      <formula>"sum(M5..M24)"</formula>
    </cfRule>
  </conditionalFormatting>
  <dataValidations count="1">
    <dataValidation type="whole" allowBlank="1" showInputMessage="1" showErrorMessage="1" errorTitle="Score Range" error="Entry must be between 1 and 10 " sqref="L25:L26 L18:L23 L7:L16">
      <formula1>0</formula1>
      <formula2>10</formula2>
    </dataValidation>
  </dataValidations>
  <pageMargins left="0.28000000000000003" right="0.32" top="0.39" bottom="0.43" header="0.22" footer="0.18"/>
  <pageSetup scale="54" orientation="landscape" r:id="rId1"/>
  <headerFooter alignWithMargins="0">
    <oddHeader>&amp;L&amp;8Vers 3.0</oddHeader>
    <oddFooter>&amp;LCalgary, AB - Ph: 403.245.5666&amp;Cwww.BetaMachinery.com</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print_sheet">
                <anchor moveWithCells="1" sizeWithCells="1">
                  <from>
                    <xdr:col>1</xdr:col>
                    <xdr:colOff>323850</xdr:colOff>
                    <xdr:row>37</xdr:row>
                    <xdr:rowOff>180975</xdr:rowOff>
                  </from>
                  <to>
                    <xdr:col>5</xdr:col>
                    <xdr:colOff>333375</xdr:colOff>
                    <xdr:row>37</xdr:row>
                    <xdr:rowOff>523875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72"/>
  <sheetViews>
    <sheetView showGridLines="0" workbookViewId="0">
      <selection activeCell="K77" sqref="K77"/>
    </sheetView>
  </sheetViews>
  <sheetFormatPr defaultRowHeight="12.75" x14ac:dyDescent="0.2"/>
  <sheetData>
    <row r="1" spans="1:14" ht="18" x14ac:dyDescent="0.25">
      <c r="A1" s="124" t="s">
        <v>161</v>
      </c>
      <c r="B1" s="5"/>
      <c r="C1" s="5"/>
      <c r="D1" s="5"/>
      <c r="E1" s="125"/>
      <c r="F1" s="125"/>
      <c r="G1" s="125"/>
      <c r="H1" s="5"/>
      <c r="I1" s="5"/>
      <c r="J1" s="5"/>
      <c r="K1" s="5"/>
      <c r="L1" s="5"/>
      <c r="M1" s="5"/>
      <c r="N1" s="5"/>
    </row>
    <row r="2" spans="1:14" x14ac:dyDescent="0.2">
      <c r="A2" s="5"/>
      <c r="B2" s="5"/>
      <c r="C2" s="5"/>
      <c r="D2" s="5"/>
      <c r="E2" s="5"/>
      <c r="F2" s="5"/>
      <c r="G2" s="5"/>
      <c r="H2" s="5"/>
      <c r="I2" s="5"/>
      <c r="J2" s="5"/>
      <c r="K2" s="5"/>
      <c r="L2" s="5"/>
      <c r="M2" s="5"/>
      <c r="N2" s="5"/>
    </row>
    <row r="3" spans="1:14" ht="18" x14ac:dyDescent="0.25">
      <c r="A3" s="126" t="s">
        <v>162</v>
      </c>
      <c r="B3" s="5"/>
      <c r="C3" s="5"/>
      <c r="D3" s="5"/>
      <c r="E3" s="5"/>
      <c r="F3" s="5"/>
      <c r="G3" s="5"/>
      <c r="H3" s="5"/>
      <c r="I3" s="5"/>
      <c r="J3" s="5"/>
      <c r="K3" s="5"/>
      <c r="L3" s="5"/>
      <c r="M3" s="5"/>
      <c r="N3" s="5"/>
    </row>
    <row r="4" spans="1:14" ht="17.25" customHeight="1" x14ac:dyDescent="0.2">
      <c r="A4" s="127" t="s">
        <v>40</v>
      </c>
      <c r="B4" s="68"/>
      <c r="C4" s="68" t="s">
        <v>37</v>
      </c>
      <c r="D4" s="68"/>
      <c r="E4" s="68"/>
      <c r="F4" s="5"/>
      <c r="G4" s="5"/>
      <c r="H4" s="5"/>
      <c r="I4" s="5"/>
      <c r="J4" s="5"/>
      <c r="K4" s="5"/>
      <c r="L4" s="5"/>
      <c r="M4" s="5"/>
      <c r="N4" s="5"/>
    </row>
    <row r="5" spans="1:14" x14ac:dyDescent="0.2">
      <c r="A5" s="68"/>
      <c r="B5" s="68"/>
      <c r="C5" s="68" t="s">
        <v>38</v>
      </c>
      <c r="D5" s="68"/>
      <c r="E5" s="68"/>
      <c r="F5" s="5"/>
      <c r="G5" s="5"/>
      <c r="H5" s="5"/>
      <c r="I5" s="5"/>
      <c r="J5" s="5"/>
      <c r="K5" s="5"/>
      <c r="L5" s="5"/>
      <c r="M5" s="5"/>
      <c r="N5" s="5"/>
    </row>
    <row r="6" spans="1:14" x14ac:dyDescent="0.2">
      <c r="A6" s="68"/>
      <c r="B6" s="68"/>
      <c r="C6" s="68" t="s">
        <v>82</v>
      </c>
      <c r="D6" s="68"/>
      <c r="E6" s="68"/>
      <c r="F6" s="5"/>
      <c r="G6" s="5"/>
      <c r="H6" s="5"/>
      <c r="I6" s="5"/>
      <c r="J6" s="5"/>
      <c r="K6" s="5"/>
      <c r="L6" s="5"/>
      <c r="M6" s="5"/>
      <c r="N6" s="5"/>
    </row>
    <row r="7" spans="1:14" x14ac:dyDescent="0.2">
      <c r="A7" s="68"/>
      <c r="B7" s="68"/>
      <c r="C7" s="68"/>
      <c r="D7" s="68"/>
      <c r="E7" s="68"/>
      <c r="F7" s="5"/>
      <c r="G7" s="5"/>
      <c r="H7" s="5"/>
      <c r="I7" s="5"/>
      <c r="J7" s="5"/>
      <c r="K7" s="5"/>
      <c r="L7" s="5"/>
      <c r="M7" s="5"/>
      <c r="N7" s="5"/>
    </row>
    <row r="8" spans="1:14" x14ac:dyDescent="0.2">
      <c r="A8" s="127" t="s">
        <v>41</v>
      </c>
      <c r="B8" s="68"/>
      <c r="C8" s="68" t="s">
        <v>39</v>
      </c>
      <c r="D8" s="68"/>
      <c r="E8" s="68"/>
      <c r="F8" s="5"/>
      <c r="G8" s="5"/>
      <c r="H8" s="5"/>
      <c r="I8" s="5"/>
      <c r="J8" s="5"/>
      <c r="K8" s="5"/>
      <c r="L8" s="5"/>
      <c r="M8" s="5"/>
      <c r="N8" s="5"/>
    </row>
    <row r="9" spans="1:14" x14ac:dyDescent="0.2">
      <c r="A9" s="68"/>
      <c r="B9" s="68"/>
      <c r="C9" s="68" t="s">
        <v>178</v>
      </c>
      <c r="D9" s="68"/>
      <c r="E9" s="68"/>
      <c r="F9" s="5"/>
      <c r="G9" s="5"/>
      <c r="H9" s="5"/>
      <c r="I9" s="5"/>
      <c r="J9" s="5"/>
      <c r="K9" s="5"/>
      <c r="L9" s="5"/>
      <c r="M9" s="5"/>
      <c r="N9" s="5"/>
    </row>
    <row r="10" spans="1:14" x14ac:dyDescent="0.2">
      <c r="A10" s="68"/>
      <c r="B10" s="68"/>
      <c r="C10" s="68" t="s">
        <v>77</v>
      </c>
      <c r="D10" s="68"/>
      <c r="E10" s="68"/>
      <c r="F10" s="5"/>
      <c r="G10" s="5"/>
      <c r="H10" s="5"/>
      <c r="I10" s="5"/>
      <c r="J10" s="5"/>
      <c r="K10" s="5"/>
      <c r="L10" s="5"/>
      <c r="M10" s="5"/>
      <c r="N10" s="5"/>
    </row>
    <row r="11" spans="1:14" x14ac:dyDescent="0.2">
      <c r="A11" s="68"/>
      <c r="B11" s="68"/>
      <c r="C11" s="68" t="s">
        <v>78</v>
      </c>
      <c r="D11" s="68"/>
      <c r="E11" s="68"/>
      <c r="F11" s="5"/>
      <c r="G11" s="5"/>
      <c r="H11" s="5"/>
      <c r="I11" s="5"/>
      <c r="J11" s="5"/>
      <c r="K11" s="5"/>
      <c r="L11" s="5"/>
      <c r="M11" s="5"/>
      <c r="N11" s="5"/>
    </row>
    <row r="12" spans="1:14" x14ac:dyDescent="0.2">
      <c r="A12" s="68"/>
      <c r="B12" s="68"/>
      <c r="C12" s="68" t="s">
        <v>98</v>
      </c>
      <c r="D12" s="68"/>
      <c r="E12" s="68"/>
      <c r="F12" s="5"/>
      <c r="G12" s="5"/>
      <c r="H12" s="5"/>
      <c r="I12" s="5"/>
      <c r="J12" s="5"/>
      <c r="K12" s="5"/>
      <c r="L12" s="5"/>
      <c r="M12" s="5"/>
      <c r="N12" s="5"/>
    </row>
    <row r="13" spans="1:14" x14ac:dyDescent="0.2">
      <c r="A13" s="68"/>
      <c r="B13" s="68"/>
      <c r="C13" s="68"/>
      <c r="D13" s="68"/>
      <c r="E13" s="68"/>
      <c r="F13" s="5"/>
      <c r="G13" s="5"/>
      <c r="H13" s="5"/>
      <c r="I13" s="5"/>
      <c r="J13" s="5"/>
      <c r="K13" s="5"/>
      <c r="L13" s="5"/>
      <c r="M13" s="5"/>
      <c r="N13" s="5"/>
    </row>
    <row r="14" spans="1:14" x14ac:dyDescent="0.2">
      <c r="A14" s="127" t="s">
        <v>79</v>
      </c>
      <c r="B14" s="68"/>
      <c r="C14" s="68" t="s">
        <v>80</v>
      </c>
      <c r="D14" s="68"/>
      <c r="E14" s="68"/>
      <c r="F14" s="5"/>
      <c r="G14" s="5"/>
      <c r="H14" s="5"/>
      <c r="I14" s="5"/>
      <c r="J14" s="5"/>
      <c r="K14" s="5"/>
      <c r="L14" s="5"/>
      <c r="M14" s="5"/>
      <c r="N14" s="5"/>
    </row>
    <row r="15" spans="1:14" x14ac:dyDescent="0.2">
      <c r="A15" s="68"/>
      <c r="B15" s="68"/>
      <c r="C15" s="68"/>
      <c r="D15" s="68"/>
      <c r="E15" s="68"/>
      <c r="F15" s="5"/>
      <c r="G15" s="5"/>
      <c r="H15" s="5"/>
      <c r="I15" s="5"/>
      <c r="J15" s="5"/>
      <c r="K15" s="5"/>
      <c r="L15" s="5"/>
      <c r="M15" s="5"/>
      <c r="N15" s="5"/>
    </row>
    <row r="16" spans="1:14" x14ac:dyDescent="0.2">
      <c r="A16" s="127" t="s">
        <v>42</v>
      </c>
      <c r="B16" s="68"/>
      <c r="C16" s="68" t="s">
        <v>47</v>
      </c>
      <c r="D16" s="68"/>
      <c r="E16" s="68"/>
      <c r="F16" s="5"/>
      <c r="G16" s="5"/>
      <c r="H16" s="5"/>
      <c r="I16" s="5"/>
      <c r="J16" s="5"/>
      <c r="K16" s="5"/>
      <c r="L16" s="5"/>
      <c r="M16" s="5"/>
      <c r="N16" s="5"/>
    </row>
    <row r="17" spans="1:23" x14ac:dyDescent="0.2">
      <c r="A17" s="68"/>
      <c r="B17" s="68"/>
      <c r="C17" s="68" t="s">
        <v>43</v>
      </c>
      <c r="D17" s="68"/>
      <c r="E17" s="68"/>
      <c r="F17" s="5"/>
      <c r="G17" s="5"/>
      <c r="H17" s="5"/>
      <c r="I17" s="5"/>
      <c r="J17" s="5"/>
      <c r="K17" s="5"/>
      <c r="L17" s="5"/>
      <c r="M17" s="5"/>
      <c r="N17" s="5"/>
    </row>
    <row r="18" spans="1:23" x14ac:dyDescent="0.2">
      <c r="A18" s="68"/>
      <c r="B18" s="68"/>
      <c r="C18" s="68" t="s">
        <v>44</v>
      </c>
      <c r="D18" s="68"/>
      <c r="E18" s="68"/>
      <c r="F18" s="5"/>
      <c r="G18" s="5"/>
      <c r="H18" s="5"/>
      <c r="I18" s="5"/>
      <c r="J18" s="5"/>
      <c r="K18" s="5"/>
      <c r="L18" s="5"/>
      <c r="M18" s="5"/>
      <c r="N18" s="5"/>
    </row>
    <row r="19" spans="1:23" x14ac:dyDescent="0.2">
      <c r="A19" s="5"/>
      <c r="B19" s="5"/>
      <c r="C19" s="5"/>
      <c r="D19" s="5"/>
      <c r="E19" s="5"/>
      <c r="F19" s="5"/>
      <c r="G19" s="5"/>
      <c r="H19" s="5"/>
      <c r="I19" s="5"/>
      <c r="J19" s="5"/>
      <c r="K19" s="5"/>
      <c r="L19" s="5"/>
      <c r="M19" s="5"/>
      <c r="N19" s="5"/>
    </row>
    <row r="20" spans="1:23" x14ac:dyDescent="0.2">
      <c r="A20" s="67"/>
      <c r="B20" s="5"/>
      <c r="C20" s="5"/>
      <c r="D20" s="5"/>
      <c r="E20" s="5"/>
      <c r="F20" s="5"/>
      <c r="G20" s="5"/>
      <c r="H20" s="5"/>
      <c r="I20" s="5"/>
      <c r="J20" s="5"/>
      <c r="K20" s="5"/>
      <c r="L20" s="5"/>
      <c r="M20" s="5"/>
      <c r="N20" s="5"/>
    </row>
    <row r="21" spans="1:23" ht="18" x14ac:dyDescent="0.25">
      <c r="A21" s="128" t="s">
        <v>139</v>
      </c>
      <c r="B21" s="5"/>
      <c r="C21" s="5"/>
      <c r="D21" s="5"/>
      <c r="E21" s="5"/>
      <c r="F21" s="5"/>
      <c r="G21" s="5"/>
      <c r="H21" s="5"/>
      <c r="I21" s="5"/>
      <c r="J21" s="5"/>
      <c r="K21" s="5"/>
      <c r="L21" s="5"/>
      <c r="M21" s="5"/>
      <c r="N21" s="5"/>
    </row>
    <row r="22" spans="1:23" x14ac:dyDescent="0.2">
      <c r="A22" s="5"/>
      <c r="B22" s="5"/>
      <c r="C22" s="67" t="s">
        <v>99</v>
      </c>
      <c r="D22" s="5"/>
      <c r="E22" s="5"/>
      <c r="F22" s="5"/>
      <c r="G22" s="5"/>
      <c r="H22" s="5"/>
      <c r="I22" s="5"/>
      <c r="J22" s="5"/>
      <c r="K22" s="5"/>
      <c r="L22" s="5"/>
      <c r="M22" s="5"/>
      <c r="N22" s="5"/>
    </row>
    <row r="23" spans="1:23" x14ac:dyDescent="0.2">
      <c r="A23" s="5"/>
      <c r="B23" s="5"/>
      <c r="C23" s="67" t="s">
        <v>175</v>
      </c>
      <c r="D23" s="5"/>
      <c r="E23" s="5"/>
      <c r="F23" s="5"/>
      <c r="G23" s="5"/>
      <c r="H23" s="5"/>
      <c r="I23" s="5"/>
      <c r="J23" s="5"/>
      <c r="K23" s="5"/>
      <c r="L23" s="5"/>
      <c r="M23" s="5"/>
      <c r="N23" s="5"/>
    </row>
    <row r="24" spans="1:23" x14ac:dyDescent="0.2">
      <c r="A24" s="5"/>
      <c r="B24" s="5"/>
      <c r="C24" s="67" t="s">
        <v>160</v>
      </c>
      <c r="D24" s="5"/>
      <c r="E24" s="5"/>
      <c r="F24" s="5"/>
      <c r="G24" s="5"/>
      <c r="H24" s="5"/>
      <c r="I24" s="5"/>
      <c r="J24" s="5"/>
      <c r="K24" s="5"/>
      <c r="L24" s="5"/>
      <c r="M24" s="5"/>
      <c r="N24" s="5"/>
    </row>
    <row r="25" spans="1:23" x14ac:dyDescent="0.2">
      <c r="A25" s="5"/>
      <c r="B25" s="5"/>
      <c r="C25" s="67"/>
      <c r="D25" s="5"/>
      <c r="E25" s="5"/>
      <c r="F25" s="5"/>
      <c r="G25" s="5"/>
      <c r="H25" s="5"/>
      <c r="I25" s="5"/>
      <c r="J25" s="5"/>
      <c r="K25" s="5"/>
      <c r="L25" s="5"/>
      <c r="M25" s="5"/>
      <c r="N25" s="5"/>
    </row>
    <row r="26" spans="1:23" x14ac:dyDescent="0.2">
      <c r="A26" s="129"/>
      <c r="B26" s="129"/>
      <c r="C26" s="129"/>
      <c r="D26" s="129"/>
      <c r="E26" s="129"/>
      <c r="F26" s="129"/>
      <c r="G26" s="129"/>
      <c r="H26" s="129"/>
      <c r="I26" s="129"/>
      <c r="J26" s="129"/>
      <c r="K26" s="129"/>
      <c r="L26" s="129"/>
      <c r="M26" s="129"/>
      <c r="N26" s="129"/>
      <c r="O26" s="130"/>
      <c r="P26" s="130"/>
      <c r="Q26" s="130"/>
      <c r="R26" s="130"/>
      <c r="S26" s="130"/>
      <c r="T26" s="130"/>
      <c r="U26" s="130"/>
      <c r="V26" s="130"/>
      <c r="W26" s="130"/>
    </row>
    <row r="27" spans="1:23" x14ac:dyDescent="0.2">
      <c r="A27" s="5"/>
      <c r="B27" s="5"/>
      <c r="C27" s="5"/>
      <c r="D27" s="5"/>
      <c r="E27" s="5"/>
      <c r="F27" s="5"/>
      <c r="G27" s="5"/>
      <c r="H27" s="5"/>
      <c r="I27" s="5"/>
      <c r="J27" s="5"/>
      <c r="K27" s="5"/>
      <c r="L27" s="5"/>
      <c r="M27" s="5"/>
      <c r="N27" s="5"/>
    </row>
    <row r="28" spans="1:23" ht="15.75" x14ac:dyDescent="0.2">
      <c r="A28" s="123" t="s">
        <v>140</v>
      </c>
    </row>
    <row r="29" spans="1:23" ht="15" x14ac:dyDescent="0.2">
      <c r="A29" s="117"/>
    </row>
    <row r="30" spans="1:23" x14ac:dyDescent="0.2">
      <c r="A30" s="81" t="s">
        <v>163</v>
      </c>
    </row>
    <row r="31" spans="1:23" x14ac:dyDescent="0.2">
      <c r="A31" s="140" t="s">
        <v>179</v>
      </c>
    </row>
    <row r="32" spans="1:23" x14ac:dyDescent="0.2">
      <c r="A32" s="118" t="s">
        <v>141</v>
      </c>
    </row>
    <row r="33" spans="1:1" x14ac:dyDescent="0.2">
      <c r="A33" s="140" t="s">
        <v>177</v>
      </c>
    </row>
    <row r="34" spans="1:1" x14ac:dyDescent="0.2">
      <c r="A34" s="118" t="s">
        <v>142</v>
      </c>
    </row>
    <row r="35" spans="1:1" x14ac:dyDescent="0.2">
      <c r="A35" s="118" t="s">
        <v>143</v>
      </c>
    </row>
    <row r="36" spans="1:1" x14ac:dyDescent="0.2">
      <c r="A36" s="81"/>
    </row>
    <row r="37" spans="1:1" x14ac:dyDescent="0.2">
      <c r="A37" s="81" t="s">
        <v>144</v>
      </c>
    </row>
    <row r="38" spans="1:1" x14ac:dyDescent="0.2">
      <c r="A38" s="81" t="s">
        <v>145</v>
      </c>
    </row>
    <row r="40" spans="1:1" x14ac:dyDescent="0.2">
      <c r="A40" s="119" t="s">
        <v>146</v>
      </c>
    </row>
    <row r="41" spans="1:1" x14ac:dyDescent="0.2">
      <c r="A41" s="81" t="s">
        <v>147</v>
      </c>
    </row>
    <row r="42" spans="1:1" x14ac:dyDescent="0.2">
      <c r="A42" s="120" t="s">
        <v>165</v>
      </c>
    </row>
    <row r="43" spans="1:1" x14ac:dyDescent="0.2">
      <c r="A43" s="120" t="s">
        <v>166</v>
      </c>
    </row>
    <row r="44" spans="1:1" x14ac:dyDescent="0.2">
      <c r="A44" s="120" t="s">
        <v>176</v>
      </c>
    </row>
    <row r="45" spans="1:1" x14ac:dyDescent="0.2">
      <c r="A45" s="120" t="s">
        <v>167</v>
      </c>
    </row>
    <row r="46" spans="1:1" x14ac:dyDescent="0.2">
      <c r="A46" s="120" t="s">
        <v>168</v>
      </c>
    </row>
    <row r="47" spans="1:1" x14ac:dyDescent="0.2">
      <c r="A47" s="81"/>
    </row>
    <row r="48" spans="1:1" x14ac:dyDescent="0.2">
      <c r="A48" s="119" t="s">
        <v>148</v>
      </c>
    </row>
    <row r="49" spans="1:1" x14ac:dyDescent="0.2">
      <c r="A49" s="81" t="s">
        <v>164</v>
      </c>
    </row>
    <row r="50" spans="1:1" x14ac:dyDescent="0.2">
      <c r="A50" s="120" t="s">
        <v>169</v>
      </c>
    </row>
    <row r="51" spans="1:1" x14ac:dyDescent="0.2">
      <c r="A51" s="120" t="s">
        <v>171</v>
      </c>
    </row>
    <row r="52" spans="1:1" x14ac:dyDescent="0.2">
      <c r="A52" s="120" t="s">
        <v>170</v>
      </c>
    </row>
    <row r="53" spans="1:1" x14ac:dyDescent="0.2">
      <c r="A53" s="120" t="s">
        <v>184</v>
      </c>
    </row>
    <row r="54" spans="1:1" x14ac:dyDescent="0.2">
      <c r="A54" s="121" t="s">
        <v>149</v>
      </c>
    </row>
    <row r="55" spans="1:1" x14ac:dyDescent="0.2">
      <c r="A55" s="121" t="s">
        <v>150</v>
      </c>
    </row>
    <row r="56" spans="1:1" x14ac:dyDescent="0.2">
      <c r="A56" s="120" t="s">
        <v>183</v>
      </c>
    </row>
    <row r="57" spans="1:1" x14ac:dyDescent="0.2">
      <c r="A57" s="121" t="s">
        <v>151</v>
      </c>
    </row>
    <row r="58" spans="1:1" x14ac:dyDescent="0.2">
      <c r="A58" s="121" t="s">
        <v>152</v>
      </c>
    </row>
    <row r="59" spans="1:1" x14ac:dyDescent="0.2">
      <c r="A59" s="81"/>
    </row>
    <row r="61" spans="1:1" x14ac:dyDescent="0.2">
      <c r="A61" s="119"/>
    </row>
    <row r="62" spans="1:1" x14ac:dyDescent="0.2">
      <c r="A62" s="119" t="s">
        <v>153</v>
      </c>
    </row>
    <row r="63" spans="1:1" x14ac:dyDescent="0.2">
      <c r="A63" s="81" t="s">
        <v>154</v>
      </c>
    </row>
    <row r="64" spans="1:1" x14ac:dyDescent="0.2">
      <c r="A64" s="122" t="s">
        <v>172</v>
      </c>
    </row>
    <row r="65" spans="1:1" ht="14.25" x14ac:dyDescent="0.2">
      <c r="A65" s="122" t="s">
        <v>155</v>
      </c>
    </row>
    <row r="66" spans="1:1" x14ac:dyDescent="0.2">
      <c r="A66" s="122" t="s">
        <v>173</v>
      </c>
    </row>
    <row r="67" spans="1:1" x14ac:dyDescent="0.2">
      <c r="A67" s="81"/>
    </row>
    <row r="68" spans="1:1" x14ac:dyDescent="0.2">
      <c r="A68" s="147" t="s">
        <v>156</v>
      </c>
    </row>
    <row r="69" spans="1:1" x14ac:dyDescent="0.2">
      <c r="A69" s="81" t="s">
        <v>157</v>
      </c>
    </row>
    <row r="70" spans="1:1" x14ac:dyDescent="0.2">
      <c r="A70" s="118" t="s">
        <v>158</v>
      </c>
    </row>
    <row r="71" spans="1:1" x14ac:dyDescent="0.2">
      <c r="A71" s="118" t="s">
        <v>159</v>
      </c>
    </row>
    <row r="72" spans="1:1" x14ac:dyDescent="0.2">
      <c r="A72" s="81"/>
    </row>
  </sheetData>
  <phoneticPr fontId="9"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Risk_Rating Pulsation, Mech</vt:lpstr>
      <vt:lpstr>Documentation</vt:lpstr>
      <vt:lpstr>beta</vt:lpstr>
      <vt:lpstr>'Risk_Rating Pulsation, Mech'!Print_Area</vt:lpstr>
      <vt:lpstr>user</vt:lpstr>
    </vt:vector>
  </TitlesOfParts>
  <Company>Beta Machinery Analysis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 Zacharias</dc:creator>
  <cp:lastModifiedBy>Hilmar Bleckmann</cp:lastModifiedBy>
  <cp:lastPrinted>2014-01-17T17:42:43Z</cp:lastPrinted>
  <dcterms:created xsi:type="dcterms:W3CDTF">1998-11-30T17:06:19Z</dcterms:created>
  <dcterms:modified xsi:type="dcterms:W3CDTF">2015-05-22T22:05:38Z</dcterms:modified>
</cp:coreProperties>
</file>